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Pol'!$A$1:$V$334</definedName>
    <definedName name="_xlnm.Print_Area" localSheetId="1">Stavba!$A$1:$J$88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2451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7" i="1"/>
  <c r="I20" s="1"/>
  <c r="I86"/>
  <c r="I19" s="1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G41"/>
  <c r="F41"/>
  <c r="G40"/>
  <c r="F40"/>
  <c r="G39"/>
  <c r="F39"/>
  <c r="G324" i="12"/>
  <c r="AE324"/>
  <c r="AF324"/>
  <c r="BA322"/>
  <c r="BA319"/>
  <c r="BA312"/>
  <c r="BA289"/>
  <c r="BA248"/>
  <c r="BA207"/>
  <c r="BA200"/>
  <c r="BA186"/>
  <c r="BA142"/>
  <c r="BA141"/>
  <c r="BA127"/>
  <c r="BA125"/>
  <c r="BA121"/>
  <c r="BA120"/>
  <c r="BA118"/>
  <c r="BA117"/>
  <c r="BA115"/>
  <c r="BA114"/>
  <c r="BA112"/>
  <c r="BA111"/>
  <c r="BA103"/>
  <c r="BA102"/>
  <c r="BA100"/>
  <c r="BA99"/>
  <c r="BA97"/>
  <c r="BA96"/>
  <c r="BA83"/>
  <c r="BA33"/>
  <c r="BA30"/>
  <c r="BA26"/>
  <c r="BA17"/>
  <c r="G7"/>
  <c r="K7"/>
  <c r="G8"/>
  <c r="I8"/>
  <c r="I7" s="1"/>
  <c r="K8"/>
  <c r="M8"/>
  <c r="M7" s="1"/>
  <c r="O8"/>
  <c r="O7" s="1"/>
  <c r="Q8"/>
  <c r="Q7" s="1"/>
  <c r="U8"/>
  <c r="U7" s="1"/>
  <c r="G10"/>
  <c r="I10"/>
  <c r="K10"/>
  <c r="M10"/>
  <c r="O10"/>
  <c r="Q10"/>
  <c r="U10"/>
  <c r="G13"/>
  <c r="I13"/>
  <c r="K13"/>
  <c r="M13"/>
  <c r="O13"/>
  <c r="Q13"/>
  <c r="U13"/>
  <c r="G15"/>
  <c r="O15"/>
  <c r="U15"/>
  <c r="G16"/>
  <c r="M16" s="1"/>
  <c r="M15" s="1"/>
  <c r="I16"/>
  <c r="I15" s="1"/>
  <c r="K16"/>
  <c r="K15" s="1"/>
  <c r="O16"/>
  <c r="Q16"/>
  <c r="Q15" s="1"/>
  <c r="U16"/>
  <c r="G20"/>
  <c r="K20"/>
  <c r="U20"/>
  <c r="G21"/>
  <c r="I21"/>
  <c r="I20" s="1"/>
  <c r="K21"/>
  <c r="M21"/>
  <c r="M20" s="1"/>
  <c r="O21"/>
  <c r="O20" s="1"/>
  <c r="Q21"/>
  <c r="Q20" s="1"/>
  <c r="U21"/>
  <c r="G22"/>
  <c r="G23"/>
  <c r="I23"/>
  <c r="I22" s="1"/>
  <c r="K23"/>
  <c r="M23"/>
  <c r="O23"/>
  <c r="Q23"/>
  <c r="Q22" s="1"/>
  <c r="U23"/>
  <c r="U22" s="1"/>
  <c r="G25"/>
  <c r="I25"/>
  <c r="K25"/>
  <c r="K22" s="1"/>
  <c r="M25"/>
  <c r="O25"/>
  <c r="O22" s="1"/>
  <c r="Q25"/>
  <c r="U25"/>
  <c r="G29"/>
  <c r="I29"/>
  <c r="K29"/>
  <c r="M29"/>
  <c r="O29"/>
  <c r="Q29"/>
  <c r="U29"/>
  <c r="G32"/>
  <c r="M32" s="1"/>
  <c r="I32"/>
  <c r="K32"/>
  <c r="O32"/>
  <c r="Q32"/>
  <c r="U32"/>
  <c r="G36"/>
  <c r="M36" s="1"/>
  <c r="I36"/>
  <c r="K36"/>
  <c r="O36"/>
  <c r="Q36"/>
  <c r="U36"/>
  <c r="G38"/>
  <c r="K38"/>
  <c r="Q38"/>
  <c r="U38"/>
  <c r="G39"/>
  <c r="I39"/>
  <c r="I38" s="1"/>
  <c r="K39"/>
  <c r="M39"/>
  <c r="M38" s="1"/>
  <c r="O39"/>
  <c r="O38" s="1"/>
  <c r="Q39"/>
  <c r="U39"/>
  <c r="G42"/>
  <c r="I42"/>
  <c r="I41" s="1"/>
  <c r="K42"/>
  <c r="M42"/>
  <c r="O42"/>
  <c r="Q42"/>
  <c r="Q41" s="1"/>
  <c r="U42"/>
  <c r="U41" s="1"/>
  <c r="G44"/>
  <c r="I44"/>
  <c r="K44"/>
  <c r="K41" s="1"/>
  <c r="M44"/>
  <c r="O44"/>
  <c r="O41" s="1"/>
  <c r="Q44"/>
  <c r="U44"/>
  <c r="G46"/>
  <c r="I46"/>
  <c r="K46"/>
  <c r="M46"/>
  <c r="O46"/>
  <c r="Q46"/>
  <c r="U46"/>
  <c r="G48"/>
  <c r="M48" s="1"/>
  <c r="I48"/>
  <c r="K48"/>
  <c r="O48"/>
  <c r="Q48"/>
  <c r="U48"/>
  <c r="G49"/>
  <c r="M49" s="1"/>
  <c r="I49"/>
  <c r="K49"/>
  <c r="O49"/>
  <c r="Q49"/>
  <c r="U49"/>
  <c r="G51"/>
  <c r="M51" s="1"/>
  <c r="I51"/>
  <c r="K51"/>
  <c r="O51"/>
  <c r="Q51"/>
  <c r="U51"/>
  <c r="G53"/>
  <c r="I53"/>
  <c r="K53"/>
  <c r="M53"/>
  <c r="O53"/>
  <c r="Q53"/>
  <c r="U53"/>
  <c r="G55"/>
  <c r="M55" s="1"/>
  <c r="I55"/>
  <c r="K55"/>
  <c r="O55"/>
  <c r="Q55"/>
  <c r="U55"/>
  <c r="G56"/>
  <c r="I56"/>
  <c r="K56"/>
  <c r="M56"/>
  <c r="O56"/>
  <c r="Q56"/>
  <c r="U56"/>
  <c r="K58"/>
  <c r="G59"/>
  <c r="I59"/>
  <c r="I58" s="1"/>
  <c r="K59"/>
  <c r="M59"/>
  <c r="O59"/>
  <c r="Q59"/>
  <c r="Q58" s="1"/>
  <c r="U59"/>
  <c r="G60"/>
  <c r="M60" s="1"/>
  <c r="I60"/>
  <c r="K60"/>
  <c r="O60"/>
  <c r="O58" s="1"/>
  <c r="Q60"/>
  <c r="U60"/>
  <c r="U58" s="1"/>
  <c r="Q61"/>
  <c r="G62"/>
  <c r="M62" s="1"/>
  <c r="M61" s="1"/>
  <c r="I62"/>
  <c r="K62"/>
  <c r="K61" s="1"/>
  <c r="O62"/>
  <c r="O61" s="1"/>
  <c r="Q62"/>
  <c r="U62"/>
  <c r="U61" s="1"/>
  <c r="G63"/>
  <c r="I63"/>
  <c r="I61" s="1"/>
  <c r="K63"/>
  <c r="M63"/>
  <c r="O63"/>
  <c r="Q63"/>
  <c r="U63"/>
  <c r="G64"/>
  <c r="G65"/>
  <c r="I65"/>
  <c r="I64" s="1"/>
  <c r="K65"/>
  <c r="M65"/>
  <c r="M64" s="1"/>
  <c r="O65"/>
  <c r="Q65"/>
  <c r="Q64" s="1"/>
  <c r="U65"/>
  <c r="G67"/>
  <c r="M67" s="1"/>
  <c r="I67"/>
  <c r="K67"/>
  <c r="K64" s="1"/>
  <c r="O67"/>
  <c r="O64" s="1"/>
  <c r="Q67"/>
  <c r="U67"/>
  <c r="U64" s="1"/>
  <c r="G70"/>
  <c r="I70"/>
  <c r="K70"/>
  <c r="M70"/>
  <c r="O70"/>
  <c r="Q70"/>
  <c r="U70"/>
  <c r="G72"/>
  <c r="M72" s="1"/>
  <c r="I72"/>
  <c r="K72"/>
  <c r="O72"/>
  <c r="Q72"/>
  <c r="U72"/>
  <c r="G74"/>
  <c r="I74"/>
  <c r="K74"/>
  <c r="M74"/>
  <c r="O74"/>
  <c r="Q74"/>
  <c r="U74"/>
  <c r="G76"/>
  <c r="M76" s="1"/>
  <c r="I76"/>
  <c r="K76"/>
  <c r="O76"/>
  <c r="Q76"/>
  <c r="U76"/>
  <c r="G77"/>
  <c r="I77"/>
  <c r="K77"/>
  <c r="M77"/>
  <c r="O77"/>
  <c r="Q77"/>
  <c r="U77"/>
  <c r="G79"/>
  <c r="K79"/>
  <c r="O79"/>
  <c r="U79"/>
  <c r="G80"/>
  <c r="I80"/>
  <c r="I79" s="1"/>
  <c r="K80"/>
  <c r="M80"/>
  <c r="M79" s="1"/>
  <c r="O80"/>
  <c r="Q80"/>
  <c r="Q79" s="1"/>
  <c r="U80"/>
  <c r="G81"/>
  <c r="K81"/>
  <c r="G82"/>
  <c r="I82"/>
  <c r="I81" s="1"/>
  <c r="K82"/>
  <c r="M82"/>
  <c r="O82"/>
  <c r="Q82"/>
  <c r="Q81" s="1"/>
  <c r="U82"/>
  <c r="G85"/>
  <c r="M85" s="1"/>
  <c r="I85"/>
  <c r="K85"/>
  <c r="O85"/>
  <c r="O81" s="1"/>
  <c r="Q85"/>
  <c r="U85"/>
  <c r="U81" s="1"/>
  <c r="Q86"/>
  <c r="G87"/>
  <c r="M87" s="1"/>
  <c r="M86" s="1"/>
  <c r="I87"/>
  <c r="K87"/>
  <c r="K86" s="1"/>
  <c r="O87"/>
  <c r="O86" s="1"/>
  <c r="Q87"/>
  <c r="U87"/>
  <c r="U86" s="1"/>
  <c r="G89"/>
  <c r="I89"/>
  <c r="I86" s="1"/>
  <c r="K89"/>
  <c r="M89"/>
  <c r="O89"/>
  <c r="Q89"/>
  <c r="U89"/>
  <c r="G91"/>
  <c r="M91" s="1"/>
  <c r="I91"/>
  <c r="K91"/>
  <c r="O91"/>
  <c r="Q91"/>
  <c r="U91"/>
  <c r="G93"/>
  <c r="G92" s="1"/>
  <c r="I93"/>
  <c r="K93"/>
  <c r="K92" s="1"/>
  <c r="O93"/>
  <c r="O92" s="1"/>
  <c r="Q93"/>
  <c r="U93"/>
  <c r="U92" s="1"/>
  <c r="G94"/>
  <c r="I94"/>
  <c r="K94"/>
  <c r="M94"/>
  <c r="O94"/>
  <c r="Q94"/>
  <c r="Q92" s="1"/>
  <c r="U94"/>
  <c r="G95"/>
  <c r="M95" s="1"/>
  <c r="I95"/>
  <c r="K95"/>
  <c r="O95"/>
  <c r="Q95"/>
  <c r="U95"/>
  <c r="G98"/>
  <c r="I98"/>
  <c r="K98"/>
  <c r="M98"/>
  <c r="O98"/>
  <c r="Q98"/>
  <c r="U98"/>
  <c r="G101"/>
  <c r="M101" s="1"/>
  <c r="I101"/>
  <c r="K101"/>
  <c r="O101"/>
  <c r="Q101"/>
  <c r="U101"/>
  <c r="G104"/>
  <c r="I104"/>
  <c r="K104"/>
  <c r="M104"/>
  <c r="O104"/>
  <c r="Q104"/>
  <c r="U104"/>
  <c r="G105"/>
  <c r="M105" s="1"/>
  <c r="I105"/>
  <c r="K105"/>
  <c r="O105"/>
  <c r="Q105"/>
  <c r="U105"/>
  <c r="G106"/>
  <c r="I106"/>
  <c r="I92" s="1"/>
  <c r="K106"/>
  <c r="M106"/>
  <c r="O106"/>
  <c r="Q106"/>
  <c r="U106"/>
  <c r="G107"/>
  <c r="M107" s="1"/>
  <c r="I107"/>
  <c r="K107"/>
  <c r="O107"/>
  <c r="Q107"/>
  <c r="U107"/>
  <c r="G108"/>
  <c r="I108"/>
  <c r="K108"/>
  <c r="M108"/>
  <c r="O108"/>
  <c r="Q108"/>
  <c r="U108"/>
  <c r="G110"/>
  <c r="I110"/>
  <c r="I109" s="1"/>
  <c r="K110"/>
  <c r="M110"/>
  <c r="O110"/>
  <c r="Q110"/>
  <c r="Q109" s="1"/>
  <c r="U110"/>
  <c r="G113"/>
  <c r="M113" s="1"/>
  <c r="I113"/>
  <c r="K113"/>
  <c r="O113"/>
  <c r="Q113"/>
  <c r="U113"/>
  <c r="U109" s="1"/>
  <c r="G116"/>
  <c r="I116"/>
  <c r="K116"/>
  <c r="M116"/>
  <c r="O116"/>
  <c r="Q116"/>
  <c r="U116"/>
  <c r="G119"/>
  <c r="M119" s="1"/>
  <c r="I119"/>
  <c r="K119"/>
  <c r="K109" s="1"/>
  <c r="O119"/>
  <c r="Q119"/>
  <c r="U119"/>
  <c r="G122"/>
  <c r="I122"/>
  <c r="K122"/>
  <c r="M122"/>
  <c r="O122"/>
  <c r="Q122"/>
  <c r="U122"/>
  <c r="G123"/>
  <c r="M123" s="1"/>
  <c r="I123"/>
  <c r="K123"/>
  <c r="O123"/>
  <c r="Q123"/>
  <c r="U123"/>
  <c r="G124"/>
  <c r="I124"/>
  <c r="K124"/>
  <c r="M124"/>
  <c r="O124"/>
  <c r="Q124"/>
  <c r="U124"/>
  <c r="G126"/>
  <c r="M126" s="1"/>
  <c r="I126"/>
  <c r="K126"/>
  <c r="O126"/>
  <c r="O109" s="1"/>
  <c r="Q126"/>
  <c r="U126"/>
  <c r="G128"/>
  <c r="I128"/>
  <c r="K128"/>
  <c r="M128"/>
  <c r="O128"/>
  <c r="Q128"/>
  <c r="U128"/>
  <c r="G129"/>
  <c r="M129" s="1"/>
  <c r="I129"/>
  <c r="K129"/>
  <c r="O129"/>
  <c r="Q129"/>
  <c r="U129"/>
  <c r="G130"/>
  <c r="I130"/>
  <c r="K130"/>
  <c r="M130"/>
  <c r="O130"/>
  <c r="Q130"/>
  <c r="U130"/>
  <c r="G131"/>
  <c r="M131" s="1"/>
  <c r="I131"/>
  <c r="K131"/>
  <c r="O131"/>
  <c r="Q131"/>
  <c r="U131"/>
  <c r="G132"/>
  <c r="I132"/>
  <c r="K132"/>
  <c r="M132"/>
  <c r="O132"/>
  <c r="Q132"/>
  <c r="U132"/>
  <c r="G133"/>
  <c r="M133" s="1"/>
  <c r="I133"/>
  <c r="K133"/>
  <c r="O133"/>
  <c r="Q133"/>
  <c r="U133"/>
  <c r="G134"/>
  <c r="I134"/>
  <c r="K134"/>
  <c r="M134"/>
  <c r="O134"/>
  <c r="Q134"/>
  <c r="U134"/>
  <c r="G135"/>
  <c r="M135" s="1"/>
  <c r="I135"/>
  <c r="K135"/>
  <c r="O135"/>
  <c r="Q135"/>
  <c r="U135"/>
  <c r="G136"/>
  <c r="I136"/>
  <c r="K136"/>
  <c r="M136"/>
  <c r="O136"/>
  <c r="Q136"/>
  <c r="U136"/>
  <c r="G137"/>
  <c r="M137" s="1"/>
  <c r="I137"/>
  <c r="K137"/>
  <c r="O137"/>
  <c r="Q137"/>
  <c r="U137"/>
  <c r="G138"/>
  <c r="I138"/>
  <c r="K138"/>
  <c r="M138"/>
  <c r="O138"/>
  <c r="Q138"/>
  <c r="U138"/>
  <c r="G139"/>
  <c r="G140"/>
  <c r="I140"/>
  <c r="I139" s="1"/>
  <c r="K140"/>
  <c r="M140"/>
  <c r="O140"/>
  <c r="Q140"/>
  <c r="Q139" s="1"/>
  <c r="U140"/>
  <c r="G143"/>
  <c r="M143" s="1"/>
  <c r="I143"/>
  <c r="K143"/>
  <c r="K139" s="1"/>
  <c r="O143"/>
  <c r="O139" s="1"/>
  <c r="Q143"/>
  <c r="U143"/>
  <c r="G144"/>
  <c r="I144"/>
  <c r="K144"/>
  <c r="M144"/>
  <c r="O144"/>
  <c r="Q144"/>
  <c r="U144"/>
  <c r="G145"/>
  <c r="M145" s="1"/>
  <c r="I145"/>
  <c r="K145"/>
  <c r="O145"/>
  <c r="Q145"/>
  <c r="U145"/>
  <c r="U139" s="1"/>
  <c r="G146"/>
  <c r="I146"/>
  <c r="K146"/>
  <c r="M146"/>
  <c r="O146"/>
  <c r="Q146"/>
  <c r="U146"/>
  <c r="G147"/>
  <c r="M147" s="1"/>
  <c r="I147"/>
  <c r="K147"/>
  <c r="O147"/>
  <c r="Q147"/>
  <c r="U147"/>
  <c r="G149"/>
  <c r="M149" s="1"/>
  <c r="I149"/>
  <c r="K149"/>
  <c r="K148" s="1"/>
  <c r="O149"/>
  <c r="O148" s="1"/>
  <c r="Q149"/>
  <c r="U149"/>
  <c r="U148" s="1"/>
  <c r="G151"/>
  <c r="I151"/>
  <c r="I148" s="1"/>
  <c r="K151"/>
  <c r="M151"/>
  <c r="O151"/>
  <c r="Q151"/>
  <c r="U151"/>
  <c r="G154"/>
  <c r="M154" s="1"/>
  <c r="I154"/>
  <c r="K154"/>
  <c r="O154"/>
  <c r="Q154"/>
  <c r="U154"/>
  <c r="G156"/>
  <c r="I156"/>
  <c r="K156"/>
  <c r="M156"/>
  <c r="O156"/>
  <c r="Q156"/>
  <c r="Q148" s="1"/>
  <c r="U156"/>
  <c r="G157"/>
  <c r="M157" s="1"/>
  <c r="I157"/>
  <c r="K157"/>
  <c r="O157"/>
  <c r="Q157"/>
  <c r="U157"/>
  <c r="G158"/>
  <c r="I158"/>
  <c r="K158"/>
  <c r="M158"/>
  <c r="O158"/>
  <c r="Q158"/>
  <c r="U158"/>
  <c r="G159"/>
  <c r="M159" s="1"/>
  <c r="I159"/>
  <c r="K159"/>
  <c r="O159"/>
  <c r="Q159"/>
  <c r="U159"/>
  <c r="G160"/>
  <c r="I160"/>
  <c r="K160"/>
  <c r="M160"/>
  <c r="O160"/>
  <c r="Q160"/>
  <c r="U160"/>
  <c r="G161"/>
  <c r="U161"/>
  <c r="G162"/>
  <c r="I162"/>
  <c r="I161" s="1"/>
  <c r="K162"/>
  <c r="M162"/>
  <c r="M161" s="1"/>
  <c r="O162"/>
  <c r="Q162"/>
  <c r="Q161" s="1"/>
  <c r="U162"/>
  <c r="G167"/>
  <c r="M167" s="1"/>
  <c r="I167"/>
  <c r="K167"/>
  <c r="K161" s="1"/>
  <c r="O167"/>
  <c r="O161" s="1"/>
  <c r="Q167"/>
  <c r="U167"/>
  <c r="I168"/>
  <c r="Q168"/>
  <c r="G169"/>
  <c r="M169" s="1"/>
  <c r="M168" s="1"/>
  <c r="I169"/>
  <c r="K169"/>
  <c r="K168" s="1"/>
  <c r="O169"/>
  <c r="O168" s="1"/>
  <c r="Q169"/>
  <c r="U169"/>
  <c r="U168" s="1"/>
  <c r="Q170"/>
  <c r="G171"/>
  <c r="M171" s="1"/>
  <c r="I171"/>
  <c r="K171"/>
  <c r="K170" s="1"/>
  <c r="O171"/>
  <c r="O170" s="1"/>
  <c r="Q171"/>
  <c r="U171"/>
  <c r="U170" s="1"/>
  <c r="G174"/>
  <c r="I174"/>
  <c r="I170" s="1"/>
  <c r="K174"/>
  <c r="M174"/>
  <c r="O174"/>
  <c r="Q174"/>
  <c r="U174"/>
  <c r="G176"/>
  <c r="M176" s="1"/>
  <c r="I176"/>
  <c r="K176"/>
  <c r="O176"/>
  <c r="Q176"/>
  <c r="U176"/>
  <c r="G178"/>
  <c r="I178"/>
  <c r="K178"/>
  <c r="M178"/>
  <c r="O178"/>
  <c r="Q178"/>
  <c r="U178"/>
  <c r="G180"/>
  <c r="K180"/>
  <c r="O180"/>
  <c r="U180"/>
  <c r="G181"/>
  <c r="I181"/>
  <c r="I180" s="1"/>
  <c r="K181"/>
  <c r="M181"/>
  <c r="M180" s="1"/>
  <c r="O181"/>
  <c r="Q181"/>
  <c r="Q180" s="1"/>
  <c r="U181"/>
  <c r="O184"/>
  <c r="G185"/>
  <c r="I185"/>
  <c r="I184" s="1"/>
  <c r="K185"/>
  <c r="M185"/>
  <c r="O185"/>
  <c r="Q185"/>
  <c r="Q184" s="1"/>
  <c r="U185"/>
  <c r="G189"/>
  <c r="M189" s="1"/>
  <c r="I189"/>
  <c r="K189"/>
  <c r="O189"/>
  <c r="Q189"/>
  <c r="U189"/>
  <c r="U184" s="1"/>
  <c r="G192"/>
  <c r="I192"/>
  <c r="K192"/>
  <c r="M192"/>
  <c r="O192"/>
  <c r="Q192"/>
  <c r="U192"/>
  <c r="G194"/>
  <c r="M194" s="1"/>
  <c r="I194"/>
  <c r="K194"/>
  <c r="K184" s="1"/>
  <c r="O194"/>
  <c r="Q194"/>
  <c r="U194"/>
  <c r="G197"/>
  <c r="I197"/>
  <c r="K197"/>
  <c r="M197"/>
  <c r="O197"/>
  <c r="Q197"/>
  <c r="U197"/>
  <c r="K198"/>
  <c r="G199"/>
  <c r="I199"/>
  <c r="I198" s="1"/>
  <c r="K199"/>
  <c r="M199"/>
  <c r="O199"/>
  <c r="Q199"/>
  <c r="Q198" s="1"/>
  <c r="U199"/>
  <c r="G202"/>
  <c r="M202" s="1"/>
  <c r="I202"/>
  <c r="K202"/>
  <c r="O202"/>
  <c r="O198" s="1"/>
  <c r="Q202"/>
  <c r="U202"/>
  <c r="U198" s="1"/>
  <c r="G204"/>
  <c r="I204"/>
  <c r="K204"/>
  <c r="M204"/>
  <c r="O204"/>
  <c r="Q204"/>
  <c r="U204"/>
  <c r="G206"/>
  <c r="G198" s="1"/>
  <c r="I206"/>
  <c r="K206"/>
  <c r="O206"/>
  <c r="Q206"/>
  <c r="U206"/>
  <c r="G208"/>
  <c r="I208"/>
  <c r="K208"/>
  <c r="M208"/>
  <c r="O208"/>
  <c r="Q208"/>
  <c r="U208"/>
  <c r="G209"/>
  <c r="G210"/>
  <c r="I210"/>
  <c r="I209" s="1"/>
  <c r="K210"/>
  <c r="M210"/>
  <c r="O210"/>
  <c r="Q210"/>
  <c r="Q209" s="1"/>
  <c r="U210"/>
  <c r="G212"/>
  <c r="M212" s="1"/>
  <c r="I212"/>
  <c r="K212"/>
  <c r="K209" s="1"/>
  <c r="O212"/>
  <c r="O209" s="1"/>
  <c r="Q212"/>
  <c r="U212"/>
  <c r="G218"/>
  <c r="I218"/>
  <c r="K218"/>
  <c r="M218"/>
  <c r="O218"/>
  <c r="Q218"/>
  <c r="U218"/>
  <c r="G223"/>
  <c r="M223" s="1"/>
  <c r="I223"/>
  <c r="K223"/>
  <c r="O223"/>
  <c r="Q223"/>
  <c r="U223"/>
  <c r="U209" s="1"/>
  <c r="G226"/>
  <c r="I226"/>
  <c r="K226"/>
  <c r="M226"/>
  <c r="O226"/>
  <c r="Q226"/>
  <c r="U226"/>
  <c r="O227"/>
  <c r="U227"/>
  <c r="G228"/>
  <c r="I228"/>
  <c r="I227" s="1"/>
  <c r="K228"/>
  <c r="M228"/>
  <c r="O228"/>
  <c r="Q228"/>
  <c r="Q227" s="1"/>
  <c r="U228"/>
  <c r="G230"/>
  <c r="G227" s="1"/>
  <c r="I230"/>
  <c r="K230"/>
  <c r="K227" s="1"/>
  <c r="O230"/>
  <c r="Q230"/>
  <c r="U230"/>
  <c r="I231"/>
  <c r="G232"/>
  <c r="G231" s="1"/>
  <c r="I232"/>
  <c r="K232"/>
  <c r="K231" s="1"/>
  <c r="O232"/>
  <c r="O231" s="1"/>
  <c r="Q232"/>
  <c r="U232"/>
  <c r="U231" s="1"/>
  <c r="G235"/>
  <c r="I235"/>
  <c r="K235"/>
  <c r="M235"/>
  <c r="O235"/>
  <c r="Q235"/>
  <c r="Q231" s="1"/>
  <c r="U235"/>
  <c r="G240"/>
  <c r="M240" s="1"/>
  <c r="I240"/>
  <c r="K240"/>
  <c r="O240"/>
  <c r="Q240"/>
  <c r="U240"/>
  <c r="G242"/>
  <c r="I242"/>
  <c r="K242"/>
  <c r="M242"/>
  <c r="O242"/>
  <c r="Q242"/>
  <c r="U242"/>
  <c r="O243"/>
  <c r="U243"/>
  <c r="G244"/>
  <c r="I244"/>
  <c r="I243" s="1"/>
  <c r="K244"/>
  <c r="M244"/>
  <c r="O244"/>
  <c r="Q244"/>
  <c r="Q243" s="1"/>
  <c r="U244"/>
  <c r="G247"/>
  <c r="G243" s="1"/>
  <c r="I247"/>
  <c r="K247"/>
  <c r="K243" s="1"/>
  <c r="O247"/>
  <c r="Q247"/>
  <c r="U247"/>
  <c r="I250"/>
  <c r="G251"/>
  <c r="G250" s="1"/>
  <c r="I251"/>
  <c r="K251"/>
  <c r="K250" s="1"/>
  <c r="O251"/>
  <c r="O250" s="1"/>
  <c r="Q251"/>
  <c r="Q250" s="1"/>
  <c r="U251"/>
  <c r="U250" s="1"/>
  <c r="G254"/>
  <c r="I254"/>
  <c r="K254"/>
  <c r="M254"/>
  <c r="O254"/>
  <c r="Q254"/>
  <c r="U254"/>
  <c r="G281"/>
  <c r="M281" s="1"/>
  <c r="I281"/>
  <c r="K281"/>
  <c r="O281"/>
  <c r="Q281"/>
  <c r="U281"/>
  <c r="G285"/>
  <c r="I285"/>
  <c r="K285"/>
  <c r="M285"/>
  <c r="O285"/>
  <c r="Q285"/>
  <c r="U285"/>
  <c r="G288"/>
  <c r="M288" s="1"/>
  <c r="I288"/>
  <c r="K288"/>
  <c r="O288"/>
  <c r="Q288"/>
  <c r="U288"/>
  <c r="Q291"/>
  <c r="G292"/>
  <c r="M292" s="1"/>
  <c r="M291" s="1"/>
  <c r="I292"/>
  <c r="K292"/>
  <c r="K291" s="1"/>
  <c r="O292"/>
  <c r="O291" s="1"/>
  <c r="Q292"/>
  <c r="U292"/>
  <c r="U291" s="1"/>
  <c r="G293"/>
  <c r="I293"/>
  <c r="I291" s="1"/>
  <c r="K293"/>
  <c r="M293"/>
  <c r="O293"/>
  <c r="Q293"/>
  <c r="U293"/>
  <c r="K294"/>
  <c r="G295"/>
  <c r="I295"/>
  <c r="I294" s="1"/>
  <c r="K295"/>
  <c r="M295"/>
  <c r="O295"/>
  <c r="Q295"/>
  <c r="Q294" s="1"/>
  <c r="U295"/>
  <c r="U294" s="1"/>
  <c r="G297"/>
  <c r="M297" s="1"/>
  <c r="I297"/>
  <c r="K297"/>
  <c r="O297"/>
  <c r="O294" s="1"/>
  <c r="Q297"/>
  <c r="U297"/>
  <c r="G303"/>
  <c r="I303"/>
  <c r="K303"/>
  <c r="M303"/>
  <c r="O303"/>
  <c r="Q303"/>
  <c r="U303"/>
  <c r="G304"/>
  <c r="G294" s="1"/>
  <c r="I304"/>
  <c r="K304"/>
  <c r="O304"/>
  <c r="Q304"/>
  <c r="U304"/>
  <c r="I307"/>
  <c r="Q307"/>
  <c r="G308"/>
  <c r="M308" s="1"/>
  <c r="M307" s="1"/>
  <c r="I308"/>
  <c r="K308"/>
  <c r="K307" s="1"/>
  <c r="O308"/>
  <c r="O307" s="1"/>
  <c r="Q308"/>
  <c r="U308"/>
  <c r="U307" s="1"/>
  <c r="I309"/>
  <c r="G310"/>
  <c r="G309" s="1"/>
  <c r="I310"/>
  <c r="K310"/>
  <c r="K309" s="1"/>
  <c r="O310"/>
  <c r="O309" s="1"/>
  <c r="Q310"/>
  <c r="Q309" s="1"/>
  <c r="U310"/>
  <c r="U309" s="1"/>
  <c r="G311"/>
  <c r="I311"/>
  <c r="K311"/>
  <c r="M311"/>
  <c r="O311"/>
  <c r="Q311"/>
  <c r="U311"/>
  <c r="G313"/>
  <c r="M313" s="1"/>
  <c r="I313"/>
  <c r="K313"/>
  <c r="O313"/>
  <c r="Q313"/>
  <c r="U313"/>
  <c r="G314"/>
  <c r="I314"/>
  <c r="K314"/>
  <c r="M314"/>
  <c r="O314"/>
  <c r="Q314"/>
  <c r="U314"/>
  <c r="G315"/>
  <c r="M315" s="1"/>
  <c r="I315"/>
  <c r="K315"/>
  <c r="O315"/>
  <c r="Q315"/>
  <c r="U315"/>
  <c r="G316"/>
  <c r="I316"/>
  <c r="K316"/>
  <c r="M316"/>
  <c r="O316"/>
  <c r="Q316"/>
  <c r="U316"/>
  <c r="G317"/>
  <c r="K317"/>
  <c r="U317"/>
  <c r="G318"/>
  <c r="I318"/>
  <c r="I317" s="1"/>
  <c r="K318"/>
  <c r="M318"/>
  <c r="M317" s="1"/>
  <c r="O318"/>
  <c r="O317" s="1"/>
  <c r="Q318"/>
  <c r="Q317" s="1"/>
  <c r="U318"/>
  <c r="G320"/>
  <c r="K320"/>
  <c r="O320"/>
  <c r="G321"/>
  <c r="I321"/>
  <c r="I320" s="1"/>
  <c r="K321"/>
  <c r="M321"/>
  <c r="M320" s="1"/>
  <c r="O321"/>
  <c r="Q321"/>
  <c r="Q320" s="1"/>
  <c r="U321"/>
  <c r="U320" s="1"/>
  <c r="AZ49" i="1"/>
  <c r="AZ48"/>
  <c r="AZ47"/>
  <c r="AZ46"/>
  <c r="AZ45"/>
  <c r="G27"/>
  <c r="G42"/>
  <c r="G25" s="1"/>
  <c r="G26" s="1"/>
  <c r="J28"/>
  <c r="J26"/>
  <c r="G38"/>
  <c r="F38"/>
  <c r="H32"/>
  <c r="J23"/>
  <c r="J24"/>
  <c r="J25"/>
  <c r="J27"/>
  <c r="E24"/>
  <c r="E26"/>
  <c r="I18" l="1"/>
  <c r="I17"/>
  <c r="I88"/>
  <c r="J69" s="1"/>
  <c r="I16"/>
  <c r="H41"/>
  <c r="I41" s="1"/>
  <c r="H40"/>
  <c r="I40" s="1"/>
  <c r="H39"/>
  <c r="I39" s="1"/>
  <c r="I42" s="1"/>
  <c r="J39" s="1"/>
  <c r="J42" s="1"/>
  <c r="H42"/>
  <c r="F42"/>
  <c r="M148" i="12"/>
  <c r="M209"/>
  <c r="M227"/>
  <c r="M170"/>
  <c r="M139"/>
  <c r="M41"/>
  <c r="M294"/>
  <c r="M184"/>
  <c r="M81"/>
  <c r="M58"/>
  <c r="M22"/>
  <c r="M109"/>
  <c r="G41"/>
  <c r="M310"/>
  <c r="M309" s="1"/>
  <c r="G307"/>
  <c r="G291"/>
  <c r="M251"/>
  <c r="M250" s="1"/>
  <c r="M232"/>
  <c r="M231" s="1"/>
  <c r="G148"/>
  <c r="M93"/>
  <c r="M92" s="1"/>
  <c r="M247"/>
  <c r="M243" s="1"/>
  <c r="M230"/>
  <c r="G170"/>
  <c r="G86"/>
  <c r="G61"/>
  <c r="G184"/>
  <c r="G109"/>
  <c r="M304"/>
  <c r="M206"/>
  <c r="M198" s="1"/>
  <c r="G168"/>
  <c r="G58"/>
  <c r="I21" i="1" l="1"/>
  <c r="J80"/>
  <c r="J66"/>
  <c r="J77"/>
  <c r="J78"/>
  <c r="J81"/>
  <c r="J71"/>
  <c r="J84"/>
  <c r="J83"/>
  <c r="J55"/>
  <c r="J58"/>
  <c r="J65"/>
  <c r="J67"/>
  <c r="J70"/>
  <c r="J73"/>
  <c r="J74"/>
  <c r="J64"/>
  <c r="J63"/>
  <c r="J72"/>
  <c r="J82"/>
  <c r="J85"/>
  <c r="J75"/>
  <c r="J86"/>
  <c r="J79"/>
  <c r="J56"/>
  <c r="J87"/>
  <c r="J68"/>
  <c r="J57"/>
  <c r="J60"/>
  <c r="J62"/>
  <c r="J76"/>
  <c r="J61"/>
  <c r="J59"/>
  <c r="J41"/>
  <c r="G28"/>
  <c r="G23"/>
  <c r="J40"/>
  <c r="J88" l="1"/>
  <c r="G24"/>
  <c r="G29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<sst xmlns="http://schemas.openxmlformats.org/spreadsheetml/2006/main" count="1386" uniqueCount="559">
  <si>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</si>
  <si>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</si>
  <si>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</si>
  <si>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</si>
  <si>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</si>
  <si>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</si>
  <si>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</si>
  <si>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</si>
  <si>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</si>
  <si>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</si>
  <si>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</si>
  <si>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</si>
  <si>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</si>
  <si>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</si>
  <si>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</si>
  <si>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</si>
  <si>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</si>
  <si>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</si>
  <si>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</si>
  <si>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</si>
  <si>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</si>
  <si>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</si>
  <si>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</si>
  <si>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</si>
  <si>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</si>
  <si>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</si>
  <si>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</si>
  <si>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</si>
  <si>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</si>
  <si>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</si>
  <si>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</si>
  <si>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</si>
  <si>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</si>
  <si>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</si>
  <si>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</si>
  <si>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</si>
  <si>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</si>
  <si>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</si>
  <si>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</si>
  <si>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</si>
  <si>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</si>
  <si>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</si>
  <si>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</si>
  <si>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</si>
  <si>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Rekonstrukce kuchyně</t>
  </si>
  <si>
    <t>Rekonstrukce kuchyně v restauraci, Holice</t>
  </si>
  <si>
    <t>Objekt:</t>
  </si>
  <si>
    <t>Rozpočet:</t>
  </si>
  <si>
    <t>Stavba</t>
  </si>
  <si>
    <t>Celkem za stavbu</t>
  </si>
  <si>
    <t>CZK</t>
  </si>
  <si>
    <t>Poznámky</t>
  </si>
  <si>
    <t>- zajištění objektu proti zatečení srážkové vody</t>
  </si>
  <si>
    <t>- zařízení staveniště vč. úprav dotčených ploch proti poškození pojezdem mechanizace (ochrana obrubníků, bandážování stromů apod.) bude oceněno dle technologie firmy-tato opatření nejsou zahrnuta do výkazu výměr</t>
  </si>
  <si>
    <t>- po zhotovení instalačních drážek bude použito na zapravení shodného materiálu a povrchových úprav (uvedení do původního stavu)</t>
  </si>
  <si>
    <t>- zednické přípomoce pro vedení zti, elektro, vytápění ocenění součástí jednotlivých profesí</t>
  </si>
  <si>
    <t>Rekapitulace dílů</t>
  </si>
  <si>
    <t>Typ dílu</t>
  </si>
  <si>
    <t>3</t>
  </si>
  <si>
    <t>Svislé a kompletní konstrukce</t>
  </si>
  <si>
    <t>4</t>
  </si>
  <si>
    <t>Vodorovné konstrukce</t>
  </si>
  <si>
    <t>6</t>
  </si>
  <si>
    <t>Úpravy povrchu, podlahy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</si>
  <si>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</si>
  <si>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</si>
  <si>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</si>
  <si>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</si>
  <si>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</si>
  <si>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</si>
  <si>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</si>
  <si>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</si>
  <si>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</si>
  <si>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</si>
  <si>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</si>
  <si>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</si>
  <si>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</si>
  <si>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</si>
  <si>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</si>
  <si>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</si>
  <si>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</si>
  <si>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</si>
  <si>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</si>
  <si>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</si>
  <si>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</si>
  <si>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</si>
  <si>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</si>
  <si>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</si>
  <si>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</si>
  <si>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</si>
  <si>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</si>
  <si>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</si>
  <si>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730</t>
  </si>
  <si>
    <t>Ústřední vytápění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</si>
  <si>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</si>
  <si>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</si>
  <si>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</si>
  <si>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</si>
  <si>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</si>
  <si>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</si>
  <si>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</si>
  <si>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</si>
  <si>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</si>
  <si>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</si>
  <si>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</si>
  <si>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</si>
  <si>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</si>
  <si>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</si>
  <si>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</si>
  <si>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</si>
  <si>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</si>
  <si>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</si>
  <si>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791</t>
  </si>
  <si>
    <t>Montáž zařízení velkokuchyní</t>
  </si>
  <si>
    <t>M21</t>
  </si>
  <si>
    <t>Elektromontáže</t>
  </si>
  <si>
    <t>M99</t>
  </si>
  <si>
    <t>Ostatní práce "M"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</si>
  <si>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</si>
  <si>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</si>
  <si>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</si>
  <si>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</si>
  <si>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</si>
  <si>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</si>
  <si>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</si>
  <si>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</si>
  <si>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</si>
  <si>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</si>
  <si>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</si>
  <si>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</si>
  <si>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</si>
  <si>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</si>
  <si>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</si>
  <si>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</si>
  <si>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</si>
  <si>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</si>
  <si>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</si>
  <si>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</si>
  <si>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</si>
  <si>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</si>
  <si>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</si>
  <si>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</si>
  <si>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</si>
  <si>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</si>
  <si>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</si>
  <si>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</si>
  <si>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</si>
  <si>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DIL</t>
  </si>
  <si>
    <t>342012221R00</t>
  </si>
  <si>
    <t>Příčka SDK tl.100 mm,ocel.kce,1x oplášť.,RB 12,5mm</t>
  </si>
  <si>
    <t>m2</t>
  </si>
  <si>
    <t>801-1</t>
  </si>
  <si>
    <t>RTS</t>
  </si>
  <si>
    <t>POL1_</t>
  </si>
  <si>
    <t>místnost 1.05-sklad potravin, zapravení stávajícího dveřního křídla SDK příčkou : 1,8</t>
  </si>
  <si>
    <t>VV</t>
  </si>
  <si>
    <t>342248140R00</t>
  </si>
  <si>
    <t>Příčky POROTHERM 8 Profi na DBM, tl. 80 mm</t>
  </si>
  <si>
    <t>0.03 : 4,28*2,31-1,4</t>
  </si>
  <si>
    <t>1.02 : (0,6+0,38)*3,82</t>
  </si>
  <si>
    <t>59340713.AR</t>
  </si>
  <si>
    <t>Překlad Porotherm KP 11,5 - 100x11,5x7,1 cm</t>
  </si>
  <si>
    <t>kus</t>
  </si>
  <si>
    <t>SPCM</t>
  </si>
  <si>
    <t>POL3_</t>
  </si>
  <si>
    <t>0.03 : 1</t>
  </si>
  <si>
    <t>416021122R00</t>
  </si>
  <si>
    <t>Podhledy SDK, kovová.kce CD. 1x deska RF 12,5 mm</t>
  </si>
  <si>
    <t>s úpravou rohů, koutů a hran konstrukcí, přebroušení a tmelení spár,</t>
  </si>
  <si>
    <t>POP</t>
  </si>
  <si>
    <t>místnost 1.03-chodba : 15,3</t>
  </si>
  <si>
    <t xml:space="preserve">včetně osaz. revizních dvířek VZT : </t>
  </si>
  <si>
    <t>602021117R00</t>
  </si>
  <si>
    <t>Omítka jádrová, ručně</t>
  </si>
  <si>
    <t>612421637R00</t>
  </si>
  <si>
    <t>Omítka vnitřní zdiva, MVC, štuková</t>
  </si>
  <si>
    <t>0.02 : 5,3</t>
  </si>
  <si>
    <t>612421331R00</t>
  </si>
  <si>
    <t>Oprava vápen.omítek stěn do 30 % pl. - štukových</t>
  </si>
  <si>
    <t>801-4</t>
  </si>
  <si>
    <t>Včetně pomocného pracovního lešení o výšce podlahy do 1900 mm a pro zatížení do 1,5 kPa.</t>
  </si>
  <si>
    <t xml:space="preserve">předpoklad 20% malovaných ploch : </t>
  </si>
  <si>
    <t>včetně zapravení průrazů : 525,85*0,2</t>
  </si>
  <si>
    <t>601021147RR</t>
  </si>
  <si>
    <t>Stěrka vyrovnávací, ručně, tloušťka vrstvy 3 mm</t>
  </si>
  <si>
    <t>Vlastní</t>
  </si>
  <si>
    <t>Včetně pomocného lešení.</t>
  </si>
  <si>
    <t>vyrovnání podkladu pod nový obklad : 56</t>
  </si>
  <si>
    <t>611421331R0R</t>
  </si>
  <si>
    <t>Oprava váp.omítek stropů - štukových</t>
  </si>
  <si>
    <t>oprava poškozených stropních omítek, předpokládaný rozsah 20m2 : 20</t>
  </si>
  <si>
    <t xml:space="preserve">včetně zapravení průrazů pro kanalizační a vodovodní potrubí : </t>
  </si>
  <si>
    <t>61-R01</t>
  </si>
  <si>
    <t>Očištění povrchu tlakovou vodou</t>
  </si>
  <si>
    <t>místnost 1.02-kuchyň : 1</t>
  </si>
  <si>
    <t>622904112R00</t>
  </si>
  <si>
    <t>Očištění fasád tlakovou vodou složitost 1 - 2</t>
  </si>
  <si>
    <t>očištění a omytí tlakovou vodou v místě výdechu stáv. odvětrání kuchyně : 1</t>
  </si>
  <si>
    <t>642942111RT3</t>
  </si>
  <si>
    <t>Osazení zárubní dveřních ocelových, pl. do 2,5 m2, včetně dodávky zárubně  70 x 197 x 11 cm</t>
  </si>
  <si>
    <t>648952421RT2</t>
  </si>
  <si>
    <t>Osazení parapetních desek dřevěných š. do 50 cm, včetně dodávky parepetní desky š. 30 cm</t>
  </si>
  <si>
    <t>m</t>
  </si>
  <si>
    <t>1.01 : 4*1,5</t>
  </si>
  <si>
    <t>64-R01</t>
  </si>
  <si>
    <t xml:space="preserve">Osazení hladkých kyvných dveří vč. ocel. zárubní š.0,9m mezi restaurací a kuchyní </t>
  </si>
  <si>
    <t>kpl</t>
  </si>
  <si>
    <t>včetně ověření umístění nos. překladu, jeho min. uložení 150mm : 1</t>
  </si>
  <si>
    <t>64-R02</t>
  </si>
  <si>
    <t>Revize a oprava funkčnosti otevírání všech otvorových výplní</t>
  </si>
  <si>
    <t>64-R03</t>
  </si>
  <si>
    <t>Zapravení prostupu VZT nadsvětlíkem</t>
  </si>
  <si>
    <t>místnost 1.03-chodba : 1</t>
  </si>
  <si>
    <t>64-R04</t>
  </si>
  <si>
    <t>Okartáčování a dvojnásobný nátěr dveř. zárubně, výměna zámkové vložky, včetně zkrácení dveř. křídla</t>
  </si>
  <si>
    <t>místnost 1.04-hrubá příprava zeleniny : 1</t>
  </si>
  <si>
    <t>64-R05</t>
  </si>
  <si>
    <t>Okartáčování a dvojnásobný nátěr dveř. zárubně, výměna zámkové vložky</t>
  </si>
  <si>
    <t>místnost 1.05-sklad potravin : 1</t>
  </si>
  <si>
    <t>64-R06</t>
  </si>
  <si>
    <t>Instalace fixních okenních sítí v prostoru kuchyně a chlazení, včetně dodávky</t>
  </si>
  <si>
    <t>61160102R</t>
  </si>
  <si>
    <t>Dveře vnitřní hladké plné 1kř. 70x197 bílé</t>
  </si>
  <si>
    <t>941955003R0R</t>
  </si>
  <si>
    <t>Lešení lehké pomocné, výška podlahy do 2,5 m</t>
  </si>
  <si>
    <t>94-R01</t>
  </si>
  <si>
    <t>Demontáž - lešení lehké pomocné</t>
  </si>
  <si>
    <t>POL12_1</t>
  </si>
  <si>
    <t>952901111R00</t>
  </si>
  <si>
    <t>Vyčištění budov o výšce podlaží do 4 m</t>
  </si>
  <si>
    <t>952901110R00</t>
  </si>
  <si>
    <t>Čištění mytím oken a dveří</t>
  </si>
  <si>
    <t>962036412R00</t>
  </si>
  <si>
    <t>DMTZ SDK předstěny, 1x kov.kce, 1x oplášť.12,5 mm</t>
  </si>
  <si>
    <t>801-3</t>
  </si>
  <si>
    <t>místnost 1.02-kuchyň : (2,785+2,735)*1,6</t>
  </si>
  <si>
    <t>965081713RT2</t>
  </si>
  <si>
    <t>Bourání dlaždic keramických tl. 1 cm, nad 1 m2, sbíječka, dlaždice keramické</t>
  </si>
  <si>
    <t>místnost 1.02-kuchyň : 31,7</t>
  </si>
  <si>
    <t>1.04 : 4,1</t>
  </si>
  <si>
    <t>968071125R00</t>
  </si>
  <si>
    <t>Vyvěšení, zavěšení kovových křídel dveří pl. 2 m2</t>
  </si>
  <si>
    <t>místnost 1.02-kuchyň : 2</t>
  </si>
  <si>
    <t>968072455R00</t>
  </si>
  <si>
    <t>Vybourání kovových dveřních zárubní pl. do 2 m2, včetně vyvěšení křídel</t>
  </si>
  <si>
    <t>místnost 1.01-restaurace : 1,6</t>
  </si>
  <si>
    <t>962031133R0R</t>
  </si>
  <si>
    <t>Bourání příček cihelných tl. 20 cm</t>
  </si>
  <si>
    <t>místnost 1.02-kuchyň : 0,4*3,82</t>
  </si>
  <si>
    <t>96-R01</t>
  </si>
  <si>
    <t>Demontáž barového pultu vč. osvětl. rampy</t>
  </si>
  <si>
    <t>978011191R0R</t>
  </si>
  <si>
    <t>Otlučení omítek vnitřních vápenných stropů</t>
  </si>
  <si>
    <t>otlučení poškozených stropních omítek, předpokládaný rozsah 20m2 : 20</t>
  </si>
  <si>
    <t>998011001R00</t>
  </si>
  <si>
    <t>Přesun hmot pro budovy zděné výšky do 6 m</t>
  </si>
  <si>
    <t>t</t>
  </si>
  <si>
    <t>POL7_</t>
  </si>
  <si>
    <t>711212002R00</t>
  </si>
  <si>
    <t>Hydroizolační povlak - nátěr nebo stěrka</t>
  </si>
  <si>
    <t>800-711</t>
  </si>
  <si>
    <t>dvouvrstvá</t>
  </si>
  <si>
    <t>místnost 1.02-kuchyň, dvojnásobný hydroizolační nátěr podlahy s vytažením 0,2m na stěny : 38*2</t>
  </si>
  <si>
    <t>998711101R00</t>
  </si>
  <si>
    <t>Přesun hmot pro izolace proti vodě, výšky do 6 m</t>
  </si>
  <si>
    <t>713111121RT1</t>
  </si>
  <si>
    <t>Izolace tepelné stropů rovných spodem, drátem, 1 vrstva - materiál ve specifikaci</t>
  </si>
  <si>
    <t>800-713</t>
  </si>
  <si>
    <t>63151383R</t>
  </si>
  <si>
    <t>Deska izolační ISOVER MULTIMAX 30  tl. 50 mm</t>
  </si>
  <si>
    <t>998713101R00</t>
  </si>
  <si>
    <t>Přesun hmot pro izolace tepelné, výšky do 6 m</t>
  </si>
  <si>
    <t>721273150RT1</t>
  </si>
  <si>
    <t>Hlavice ventilační přivětrávací, přivzdušňovací ventil D75</t>
  </si>
  <si>
    <t>800-721</t>
  </si>
  <si>
    <t>721290111R00</t>
  </si>
  <si>
    <t>Zkouška těsnosti kanalizace vodou</t>
  </si>
  <si>
    <t>721176113R0RR</t>
  </si>
  <si>
    <t>Potrubí PP-HT D50, včetně dopojení na stávající rozvod</t>
  </si>
  <si>
    <t>Potrubí včetně tvarovek, objímek a vložek pro tlumení hluku. Včetně zednických výpomocí a pružného zapravení pro provedení stoupacího potrubí.</t>
  </si>
  <si>
    <t>Včetně zřízení a demontáže pomocného lešení.</t>
  </si>
  <si>
    <t>721176114R0RR</t>
  </si>
  <si>
    <t>Potrubí PP-HT D 70, včetně dopojení na stávající rozvod</t>
  </si>
  <si>
    <t>721176115R0RR</t>
  </si>
  <si>
    <t>Potrubí PP-HT D 110, včetně dopojení na stávající rozvod</t>
  </si>
  <si>
    <t>721-R01</t>
  </si>
  <si>
    <t>Lapák tuku pro volné osazení na podlahu, ASIO AS FAKU 1 FR (1NS), dodávka včetně montáže</t>
  </si>
  <si>
    <t>721-R03</t>
  </si>
  <si>
    <t>Demontáž stávajících povrchových vedení kanalizace</t>
  </si>
  <si>
    <t>721-R04</t>
  </si>
  <si>
    <t>Dopojení odvodu kondenzátu VZT zařízení</t>
  </si>
  <si>
    <t>721-R02</t>
  </si>
  <si>
    <t>Revize stávajícího svodného potrubí</t>
  </si>
  <si>
    <t>998721102R00</t>
  </si>
  <si>
    <t>Přesun hmot pro vnitřní kanalizaci, výšky do 12 m</t>
  </si>
  <si>
    <t>722172310R00</t>
  </si>
  <si>
    <t>Potrubí z PPR Instaplast, D 16x2,2 mm, včetně spojovacího a kotevního materiálu, včetně dopojení na stávající rozvod</t>
  </si>
  <si>
    <t>Potrubí včetně tvarovek a zednických výpomocí.</t>
  </si>
  <si>
    <t>Včetně pomocného lešení o výšce podlahy do 1900 mm a pro zatížení do 1,5 kPa.</t>
  </si>
  <si>
    <t>722172311R00</t>
  </si>
  <si>
    <t>Potrubí z PPR Instaplast, D 20x2,8 mm, včetně spojovacího a kotevního materiálu, včetně dopojení na stávající rozvod</t>
  </si>
  <si>
    <t>722172312R00</t>
  </si>
  <si>
    <t>Potrubí z PPR Instaplast, D 25x3,5 mm, včetně spojovacího a kotevního materiálu, včetně dopojení na stávající rozvod</t>
  </si>
  <si>
    <t>722172313R00</t>
  </si>
  <si>
    <t>Potrubí z PPR Instaplast, D 32x4,4 mm, včetně spojovacího a kotevního materiálu, včetně dopojení na stávající rozvod</t>
  </si>
  <si>
    <t>722260812R00</t>
  </si>
  <si>
    <t>Demontáž vodoměrů závitových</t>
  </si>
  <si>
    <t>722260922R00</t>
  </si>
  <si>
    <t>Zpětná montáž vodoměrů závitových</t>
  </si>
  <si>
    <t>722280106R0R</t>
  </si>
  <si>
    <t>Tlaková zkouška vodovodního potrubí</t>
  </si>
  <si>
    <t>Včetně dodávky vody, uzavření a zabezpečení konců potrubí.</t>
  </si>
  <si>
    <t>722290234R0R</t>
  </si>
  <si>
    <t>Proplach a dezinfekce vodovod.potrubí</t>
  </si>
  <si>
    <t>Včetně dodání desinfekčního prostředku.</t>
  </si>
  <si>
    <t>722-R01</t>
  </si>
  <si>
    <t>Zrevidování el. zásobníků TUV vč. dotěsnění</t>
  </si>
  <si>
    <t>722-R02</t>
  </si>
  <si>
    <t>Zrevidování stávajícího vodovodu</t>
  </si>
  <si>
    <t>722-R03</t>
  </si>
  <si>
    <t>Demontáž stávajích povrchových vedení vodovodu</t>
  </si>
  <si>
    <t>283771006RR</t>
  </si>
  <si>
    <t>Izolace potrubí 16x10 mm</t>
  </si>
  <si>
    <t>283771007RR</t>
  </si>
  <si>
    <t>Izolace potrubí 16x15 mm</t>
  </si>
  <si>
    <t>283771026RR</t>
  </si>
  <si>
    <t>Izolace potrubí 20x10mm</t>
  </si>
  <si>
    <t>283771028RR</t>
  </si>
  <si>
    <t>Izolace potrubí 20x15 mm</t>
  </si>
  <si>
    <t>283771092RR</t>
  </si>
  <si>
    <t>Izolace potrubí 25x10 mm</t>
  </si>
  <si>
    <t>283771093RR</t>
  </si>
  <si>
    <t>Izolace potrubí 25x15 mm</t>
  </si>
  <si>
    <t>283771126RR</t>
  </si>
  <si>
    <t>Izolace potrubí 32x10 mm</t>
  </si>
  <si>
    <t>998722101R00</t>
  </si>
  <si>
    <t>Přesun hmot pro vnitřní vodovod, výšky do 6 m</t>
  </si>
  <si>
    <t>723150304R00</t>
  </si>
  <si>
    <t>Potrubí ocelové hladké černé svařované D 32x2,6</t>
  </si>
  <si>
    <t>723190901R00</t>
  </si>
  <si>
    <t>Uzavření nebo otevření plynového potrubí</t>
  </si>
  <si>
    <t>723190907R00</t>
  </si>
  <si>
    <t>Odvzdušnění a napuštění plynového potrubí</t>
  </si>
  <si>
    <t>723190909R00</t>
  </si>
  <si>
    <t>Zkouška tlaková  plynového potrubí</t>
  </si>
  <si>
    <t>723-R01</t>
  </si>
  <si>
    <t>Celokovová pružná dopojovací hadice</t>
  </si>
  <si>
    <t>998723101R00</t>
  </si>
  <si>
    <t>Přesun hmot pro vnitřní plynovod, výšky do 6 m</t>
  </si>
  <si>
    <t>725210821R00</t>
  </si>
  <si>
    <t>Demontáž umyvadel bez výtokových armatur</t>
  </si>
  <si>
    <t>soubor</t>
  </si>
  <si>
    <t>místnost 0.05-úklid : 1</t>
  </si>
  <si>
    <t>725019101R00</t>
  </si>
  <si>
    <t>Výlevka stojící s plastovou mřížkou</t>
  </si>
  <si>
    <t xml:space="preserve">dodávka včetně montáže : </t>
  </si>
  <si>
    <t>725219201R0R</t>
  </si>
  <si>
    <t>Montáž umyvadel na konzoly</t>
  </si>
  <si>
    <t>725829202R0R</t>
  </si>
  <si>
    <t>Montáž vodovod. pákové baterie</t>
  </si>
  <si>
    <t>725-R01</t>
  </si>
  <si>
    <t>Plastová zástěna mezi předsíň a sprchu, dodávka včetně montáže</t>
  </si>
  <si>
    <t>725-R03</t>
  </si>
  <si>
    <t>Vodovod. páková baterie</t>
  </si>
  <si>
    <t>725-R02</t>
  </si>
  <si>
    <t>Baterie nástěnná - výlevka</t>
  </si>
  <si>
    <t>998725101R00</t>
  </si>
  <si>
    <t>Přesun hmot pro zařizovací předměty, výšky do 6 m</t>
  </si>
  <si>
    <t>728-R01</t>
  </si>
  <si>
    <t xml:space="preserve">Demontáž stávajícího odvětrávacího potrubí </t>
  </si>
  <si>
    <t>v místnosti 0.02 : 1</t>
  </si>
  <si>
    <t>místnost 1.03 : 1</t>
  </si>
  <si>
    <t>místnost 1.04 : 1</t>
  </si>
  <si>
    <t>místnost 1.05 : 1</t>
  </si>
  <si>
    <t>728-R02</t>
  </si>
  <si>
    <t>730-R01</t>
  </si>
  <si>
    <t xml:space="preserve">Revize otop. systému, dotěsnění, topná a tlaková zkouška </t>
  </si>
  <si>
    <t>766411821R00</t>
  </si>
  <si>
    <t>Demontáž obložení stěn palubkami</t>
  </si>
  <si>
    <t>800-766</t>
  </si>
  <si>
    <t xml:space="preserve">místnost 1.01-restaurace : </t>
  </si>
  <si>
    <t>37,3</t>
  </si>
  <si>
    <t>766421821R00</t>
  </si>
  <si>
    <t>Demontáž obložení stropů palubkami</t>
  </si>
  <si>
    <t>místnost 1.01-restaurace : 16</t>
  </si>
  <si>
    <t>766-R01</t>
  </si>
  <si>
    <t>Demontáž polic a krycích desek ot. těles</t>
  </si>
  <si>
    <t>místnost 1.01-restaurace : 1</t>
  </si>
  <si>
    <t>766-R02</t>
  </si>
  <si>
    <t>Demontáž stávajícíh dřevěných parapetů</t>
  </si>
  <si>
    <t>místnost 1.01-restaurace : 4</t>
  </si>
  <si>
    <t>767-R01</t>
  </si>
  <si>
    <t>Ocelová branka ke schodišti v. 0,9m</t>
  </si>
  <si>
    <t xml:space="preserve">místnost 1.02-kuchyň : </t>
  </si>
  <si>
    <t>dodávka včetně montáže : 1</t>
  </si>
  <si>
    <t>771578011R00</t>
  </si>
  <si>
    <t>Spára podlaha - stěna, silikonem</t>
  </si>
  <si>
    <t>800-771</t>
  </si>
  <si>
    <t>vč. dodávky a montáže silikonu.</t>
  </si>
  <si>
    <t>místnost 1.02-kuchyň : 30</t>
  </si>
  <si>
    <t>místnost 1.04-hrubá příprava zeleniny : 7,5</t>
  </si>
  <si>
    <t>771575109R0R</t>
  </si>
  <si>
    <t>Montáž podlah keram.,hladké, tmel</t>
  </si>
  <si>
    <t>místnost 1.02-kuchyň, vyspádování k navrženým vpustím : 31,7</t>
  </si>
  <si>
    <t>místnost 1.04-hrubá příprava zeleniny : 4,1</t>
  </si>
  <si>
    <t>771-R01</t>
  </si>
  <si>
    <t>Dlažba keramická</t>
  </si>
  <si>
    <t>35,8*1,15</t>
  </si>
  <si>
    <t>771-R03</t>
  </si>
  <si>
    <t>Hydroizolační páska - bandáž styku podlahy a stěny, role 10m, vč. montáže</t>
  </si>
  <si>
    <t>998771101R00</t>
  </si>
  <si>
    <t>Přesun hmot pro podlahy z dlaždic, výšky do 6 m</t>
  </si>
  <si>
    <t>775511000R00</t>
  </si>
  <si>
    <t>Položení vlysových podlah do lepidla, včetně dodávky</t>
  </si>
  <si>
    <t>800-775</t>
  </si>
  <si>
    <t>včetně penetrace a podlahových lišt.</t>
  </si>
  <si>
    <t>místnost 1.01-restaurace : 61,6/2</t>
  </si>
  <si>
    <t>775511800R00</t>
  </si>
  <si>
    <t>Demontáž podlah vlysových lepených včetně lišt</t>
  </si>
  <si>
    <t>775591900R00</t>
  </si>
  <si>
    <t>Oprava podlah, broušení vlysů, parket</t>
  </si>
  <si>
    <t>místnost 1.01-restaurace : 61,6</t>
  </si>
  <si>
    <t>775981112R0R</t>
  </si>
  <si>
    <t>Lišta nerezová přechodová, stejná výška krytin</t>
  </si>
  <si>
    <t>Dodávka a montáž profilu.</t>
  </si>
  <si>
    <t>998775101R00</t>
  </si>
  <si>
    <t>Přesun hmot pro podlahy vlysové, výšky do 6 m</t>
  </si>
  <si>
    <t>776101115R00</t>
  </si>
  <si>
    <t>Vyrovnání podkladů samonivelační hmotou</t>
  </si>
  <si>
    <t>místnost 1.02-kuchyň, vyrovnání podkladu pod dlažbu : 31,7</t>
  </si>
  <si>
    <t>776511810R00</t>
  </si>
  <si>
    <t>Odstranění stávajících pvc krytin</t>
  </si>
  <si>
    <t>0.06 : 4,7</t>
  </si>
  <si>
    <t>1.01 : 61,6</t>
  </si>
  <si>
    <t>1.05 : 3,9</t>
  </si>
  <si>
    <t>1.06 : 4,3</t>
  </si>
  <si>
    <t>776521200RTR</t>
  </si>
  <si>
    <t>Lepení povlak.podlah, dílce PVC a vinyl, pouze položení - PVC ve specifikaci</t>
  </si>
  <si>
    <t xml:space="preserve">včetně soklu v. 200mm : </t>
  </si>
  <si>
    <t>0.06 : 6,2</t>
  </si>
  <si>
    <t>1.05 : 5,2</t>
  </si>
  <si>
    <t>1.06 : 5,8</t>
  </si>
  <si>
    <t>776-R01</t>
  </si>
  <si>
    <t>Podlahovina vinylová</t>
  </si>
  <si>
    <t>998776101R00</t>
  </si>
  <si>
    <t>Přesun hmot pro podlahy povlakové, výšky do 6 m</t>
  </si>
  <si>
    <t>777616218R0R</t>
  </si>
  <si>
    <t>Nátěry podlah dřevěných 2x</t>
  </si>
  <si>
    <t>998777101R00</t>
  </si>
  <si>
    <t>Přesun hmot pro podlahy syntetické, výšky do 6 m</t>
  </si>
  <si>
    <t>800-773</t>
  </si>
  <si>
    <t>781411810U00</t>
  </si>
  <si>
    <t>Odstranění keramických obkladů</t>
  </si>
  <si>
    <t>místnost 0.05-úklid : 1,5</t>
  </si>
  <si>
    <t>místnost 1.02-kuchyň : 56</t>
  </si>
  <si>
    <t>781415016R0R</t>
  </si>
  <si>
    <t>Montáž obkladů stěn, porovin.,tmel</t>
  </si>
  <si>
    <t>0.03 : 5*2,3-1,4</t>
  </si>
  <si>
    <t>0.05 : 4,8*2,0-1,4</t>
  </si>
  <si>
    <t>1.02 : 61</t>
  </si>
  <si>
    <t>1.04 : 16,28</t>
  </si>
  <si>
    <t>781-R01</t>
  </si>
  <si>
    <t>Obkladačka keramická</t>
  </si>
  <si>
    <t>95,58*1,15</t>
  </si>
  <si>
    <t>998781101R00</t>
  </si>
  <si>
    <t>Přesun hmot pro obklady keramické, výšky do 6 m</t>
  </si>
  <si>
    <t>783201811R00</t>
  </si>
  <si>
    <t>Odstranění nátěrů z kovových konstrukcí oškrábáním</t>
  </si>
  <si>
    <t>800-783</t>
  </si>
  <si>
    <t>okartáčování dveří el. rozvaděče : 3*1,5</t>
  </si>
  <si>
    <t>783225600R00</t>
  </si>
  <si>
    <t>Nátěr syntetický kovových konstrukcí 2x email</t>
  </si>
  <si>
    <t>včetně pomocného lešení.</t>
  </si>
  <si>
    <t>místnost 1.01-restaurace, nátěr dveří el. rozvaděče : 3*1,5</t>
  </si>
  <si>
    <t>784402801R00</t>
  </si>
  <si>
    <t>Odstranění malby oškrábáním v místnosti H do 3,8 m</t>
  </si>
  <si>
    <t>800-784</t>
  </si>
  <si>
    <t xml:space="preserve">předpoklad 50% malovaných ploch oškrabat : </t>
  </si>
  <si>
    <t>525,85/2</t>
  </si>
  <si>
    <t>784161401R00</t>
  </si>
  <si>
    <t>Penetrace podkladu nátěrem HET, Klasik, 1 x</t>
  </si>
  <si>
    <t xml:space="preserve">stěny : </t>
  </si>
  <si>
    <t>místnost 0.01-wc : 2,31*(2,24*2+1,36*2)</t>
  </si>
  <si>
    <t>místnost 0.02-šatna : 2,31*15,1-5,5</t>
  </si>
  <si>
    <t>místnost 0.04-sklad : 11,72*2,3-1,6</t>
  </si>
  <si>
    <t>místnost 0.05-úklid : 4,8*0,31</t>
  </si>
  <si>
    <t>místnost 0.06-chodba : 21,4</t>
  </si>
  <si>
    <t>místnost 1.01-restaurace : 111</t>
  </si>
  <si>
    <t>místnost 1.02-kuchyň : 50</t>
  </si>
  <si>
    <t>místnost 1.03-chodba : 55</t>
  </si>
  <si>
    <t>místnost 1.04-hrubá příprava zeleniny : 14</t>
  </si>
  <si>
    <t>místnost 1.05-sklad potravin : 24,5</t>
  </si>
  <si>
    <t>místnost 1.06-chlazení : 27,5</t>
  </si>
  <si>
    <t/>
  </si>
  <si>
    <t xml:space="preserve">stropy : </t>
  </si>
  <si>
    <t>0.01 : 3</t>
  </si>
  <si>
    <t>0.02 : 9,6</t>
  </si>
  <si>
    <t>0.03 : 3,1</t>
  </si>
  <si>
    <t>0.04 : 6,9</t>
  </si>
  <si>
    <t>0.05 : 1,4</t>
  </si>
  <si>
    <t>1.02 : 31,7</t>
  </si>
  <si>
    <t>1.03 : 15,3</t>
  </si>
  <si>
    <t>784161601R00</t>
  </si>
  <si>
    <t>Penetrace podkladu nátěrem HET, Hetline, 1 x</t>
  </si>
  <si>
    <t xml:space="preserve">doplnění omyvatelného nátěru : </t>
  </si>
  <si>
    <t>místnost 0.01-wc : 1,36*0,46+5,04*2</t>
  </si>
  <si>
    <t>místnost 1.01-restaurace : 3</t>
  </si>
  <si>
    <t>784165442R00</t>
  </si>
  <si>
    <t>Malba tek. Hetline Super Wash, barva, bez pen. 2x</t>
  </si>
  <si>
    <t>Položka pořadí 114 : 13.70560</t>
  </si>
  <si>
    <t>784165512R0R</t>
  </si>
  <si>
    <t>Malba tekutá HET Klasik, bez penetrace, 2 x</t>
  </si>
  <si>
    <t>barva dle požadavu investora</t>
  </si>
  <si>
    <t>Položka pořadí 113 : 525.85700</t>
  </si>
  <si>
    <t>Demontáž stávajících zařizovacích předmětů, vodov. baterií, skříní, digestoře, osvětlení</t>
  </si>
  <si>
    <t>791-R01</t>
  </si>
  <si>
    <t>Vybavení gastro</t>
  </si>
  <si>
    <t>M21-R01</t>
  </si>
  <si>
    <t>Elektroinstalace</t>
  </si>
  <si>
    <t>rekonstrukce elektroinstalace v řešených prostorech : 1</t>
  </si>
  <si>
    <t>M21-R02</t>
  </si>
  <si>
    <t>Demontáž osvětlení a elektroinstalace</t>
  </si>
  <si>
    <t xml:space="preserve">odpojení stávající elektroinstalace v řešené části objektu : </t>
  </si>
  <si>
    <t>místnost 1.06 : 1</t>
  </si>
  <si>
    <t>M21-R03</t>
  </si>
  <si>
    <t>Montáž el. vrátného k bočnímu vstupu do objektu, včetně dodávky</t>
  </si>
  <si>
    <t>M21-R04</t>
  </si>
  <si>
    <t>Přímotop 2 000w s termostatem a ochranou proti zamrznutí</t>
  </si>
  <si>
    <t xml:space="preserve">do venkovního skladu nápojů : </t>
  </si>
  <si>
    <t>dodávka, montáž : 1</t>
  </si>
  <si>
    <t>M99-R01</t>
  </si>
  <si>
    <t>Vyklizení místnosti 0.02 - šatna</t>
  </si>
  <si>
    <t>979011221R00</t>
  </si>
  <si>
    <t>Svislá doprava suti a vybour. hmot za 1.PP nošením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</si>
  <si>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</si>
  <si>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</si>
  <si>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</si>
  <si>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</si>
  <si>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</si>
  <si>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</si>
  <si>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</si>
  <si>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</si>
  <si>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</si>
  <si>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</si>
  <si>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</si>
  <si>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</si>
  <si>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005121 R</t>
  </si>
  <si>
    <t>Zařízení staveniště</t>
  </si>
  <si>
    <t>800-0</t>
  </si>
  <si>
    <t>POL99_2</t>
  </si>
  <si>
    <t>Veškeré náklady spojené s vybudováním, provozem a odstraněním zařízení staveniště.</t>
  </si>
  <si>
    <t>004111010R</t>
  </si>
  <si>
    <t xml:space="preserve">Průzkumné práce 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</si>
  <si>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</si>
  <si>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SUM</t>
  </si>
  <si>
    <t>Poznámky uchazeče k zadání</t>
  </si>
  <si>
    <t>POPUZIV</t>
  </si>
  <si>
    <t>END</t>
  </si>
  <si>
    <t>Popis rozpočtu: Rekonstrukce kuchyně</t>
  </si>
</sst>
</file>

<file path=xl/styles.xml><?xml version="1.0" encoding="utf-8"?>
<styleSheet xmlns="http://schemas.openxmlformats.org/spreadsheetml/2006/main">
  <numFmts count="1">
    <numFmt numFmtId="172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8" fillId="0" borderId="0" xfId="0" applyNumberFormat="1" applyFont="1" applyBorder="1"/>
    <xf numFmtId="3" fontId="8" fillId="0" borderId="26" xfId="0" applyNumberFormat="1" applyFont="1" applyBorder="1" applyAlignment="1"/>
    <xf numFmtId="3" fontId="8" fillId="0" borderId="30" xfId="0" applyNumberFormat="1" applyFont="1" applyBorder="1" applyAlignment="1"/>
    <xf numFmtId="3" fontId="0" fillId="3" borderId="31" xfId="0" applyNumberFormat="1" applyFill="1" applyBorder="1" applyAlignment="1"/>
    <xf numFmtId="3" fontId="8" fillId="0" borderId="0" xfId="0" applyNumberFormat="1" applyFont="1" applyBorder="1" applyAlignment="1">
      <alignment wrapText="1"/>
    </xf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0" borderId="31" xfId="0" applyNumberFormat="1" applyBorder="1" applyAlignment="1"/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8" fillId="0" borderId="30" xfId="0" applyNumberFormat="1" applyFont="1" applyBorder="1" applyAlignment="1">
      <alignment wrapText="1" shrinkToFit="1"/>
    </xf>
    <xf numFmtId="3" fontId="8" fillId="0" borderId="30" xfId="0" applyNumberFormat="1" applyFon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6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21" xfId="0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20" fillId="0" borderId="0" xfId="0" applyNumberFormat="1" applyFont="1" applyAlignment="1">
      <alignment wrapText="1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0" xfId="0" applyFont="1" applyBorder="1" applyAlignment="1">
      <alignment horizontal="center" vertical="top" shrinkToFit="1"/>
    </xf>
    <xf numFmtId="0" fontId="18" fillId="0" borderId="30" xfId="0" applyNumberFormat="1" applyFont="1" applyBorder="1" applyAlignment="1">
      <alignment horizontal="center" vertical="top" wrapText="1" shrinkToFit="1"/>
    </xf>
    <xf numFmtId="0" fontId="0" fillId="3" borderId="31" xfId="0" applyFill="1" applyBorder="1" applyAlignment="1">
      <alignment horizontal="center" vertical="top" shrinkToFit="1"/>
    </xf>
    <xf numFmtId="0" fontId="19" fillId="0" borderId="0" xfId="0" applyNumberFormat="1" applyFont="1" applyBorder="1" applyAlignment="1">
      <alignment vertical="top" wrapText="1" shrinkToFit="1"/>
    </xf>
    <xf numFmtId="172" fontId="0" fillId="3" borderId="21" xfId="0" applyNumberFormat="1" applyFill="1" applyBorder="1" applyAlignment="1">
      <alignment vertical="top"/>
    </xf>
    <xf numFmtId="172" fontId="17" fillId="0" borderId="30" xfId="0" applyNumberFormat="1" applyFont="1" applyBorder="1" applyAlignment="1">
      <alignment vertical="top" shrinkToFit="1"/>
    </xf>
    <xf numFmtId="172" fontId="18" fillId="0" borderId="30" xfId="0" applyNumberFormat="1" applyFont="1" applyBorder="1" applyAlignment="1">
      <alignment vertical="top" wrapText="1" shrinkToFit="1"/>
    </xf>
    <xf numFmtId="172" fontId="0" fillId="3" borderId="31" xfId="0" applyNumberFormat="1" applyFill="1" applyBorder="1" applyAlignment="1">
      <alignment vertical="top" shrinkToFit="1"/>
    </xf>
    <xf numFmtId="172" fontId="19" fillId="0" borderId="0" xfId="0" applyNumberFormat="1" applyFont="1" applyBorder="1" applyAlignment="1">
      <alignment vertical="top" wrapText="1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7" fillId="4" borderId="30" xfId="0" applyNumberFormat="1" applyFont="1" applyFill="1" applyBorder="1" applyAlignment="1" applyProtection="1">
      <alignment vertical="top" shrinkToFit="1"/>
      <protection locked="0"/>
    </xf>
    <xf numFmtId="4" fontId="17" fillId="0" borderId="30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27" xfId="0" applyNumberFormat="1" applyFont="1" applyBorder="1" applyAlignment="1">
      <alignment vertical="top" wrapText="1" shrinkToFit="1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9" fillId="0" borderId="6" xfId="0" applyNumberFormat="1" applyFont="1" applyBorder="1" applyAlignment="1">
      <alignment vertical="top" wrapText="1" shrinkToFit="1"/>
    </xf>
    <xf numFmtId="172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29" xfId="0" applyNumberFormat="1" applyFont="1" applyBorder="1" applyAlignment="1">
      <alignment vertical="top" wrapText="1" shrinkToFit="1"/>
    </xf>
    <xf numFmtId="4" fontId="17" fillId="0" borderId="31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0" xfId="0" applyNumberFormat="1" applyFont="1" applyBorder="1" applyAlignment="1">
      <alignment horizontal="left" vertical="top" wrapText="1"/>
    </xf>
    <xf numFmtId="0" fontId="18" fillId="0" borderId="30" xfId="0" quotePrefix="1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8" t="s">
        <v>40</v>
      </c>
    </row>
    <row r="2" spans="1:7" ht="57.75" customHeight="1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AZ91"/>
  <sheetViews>
    <sheetView showGridLines="0" tabSelected="1" topLeftCell="B1" zoomScaleSheetLayoutView="75" workbookViewId="0">
      <selection activeCell="B1" sqref="B1:J1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>
      <c r="A1" s="74" t="s">
        <v>38</v>
      </c>
      <c r="B1" s="92" t="s">
        <v>4</v>
      </c>
      <c r="C1" s="93"/>
      <c r="D1" s="93"/>
      <c r="E1" s="93"/>
      <c r="F1" s="93"/>
      <c r="G1" s="93"/>
      <c r="H1" s="93"/>
      <c r="I1" s="93"/>
      <c r="J1" s="94"/>
    </row>
    <row r="2" spans="1:15" ht="23.25" customHeight="1">
      <c r="A2" s="4"/>
      <c r="B2" s="107" t="s">
        <v>24</v>
      </c>
      <c r="C2" s="108"/>
      <c r="D2" s="109"/>
      <c r="E2" s="109" t="s">
        <v>45</v>
      </c>
      <c r="F2" s="110"/>
      <c r="G2" s="111"/>
      <c r="H2" s="110"/>
      <c r="I2" s="111"/>
      <c r="J2" s="112"/>
      <c r="O2" s="2"/>
    </row>
    <row r="3" spans="1:15" ht="23.25" customHeight="1">
      <c r="A3" s="4"/>
      <c r="B3" s="113" t="s">
        <v>46</v>
      </c>
      <c r="C3" s="108"/>
      <c r="D3" s="114"/>
      <c r="E3" s="114"/>
      <c r="F3" s="115"/>
      <c r="G3" s="115"/>
      <c r="H3" s="108"/>
      <c r="I3" s="116"/>
      <c r="J3" s="117"/>
    </row>
    <row r="4" spans="1:15" ht="23.25" customHeight="1">
      <c r="A4" s="106">
        <v>219</v>
      </c>
      <c r="B4" s="118" t="s">
        <v>47</v>
      </c>
      <c r="C4" s="119"/>
      <c r="D4" s="120" t="s">
        <v>43</v>
      </c>
      <c r="E4" s="120" t="s">
        <v>44</v>
      </c>
      <c r="F4" s="121"/>
      <c r="G4" s="122"/>
      <c r="H4" s="121"/>
      <c r="I4" s="122"/>
      <c r="J4" s="123"/>
    </row>
    <row r="5" spans="1:15" ht="24" customHeight="1">
      <c r="A5" s="4"/>
      <c r="B5" s="48" t="s">
        <v>23</v>
      </c>
      <c r="C5" s="5"/>
      <c r="D5" s="33"/>
      <c r="E5" s="26"/>
      <c r="F5" s="26"/>
      <c r="G5" s="26"/>
      <c r="H5" s="28" t="s">
        <v>42</v>
      </c>
      <c r="I5" s="33"/>
      <c r="J5" s="11"/>
    </row>
    <row r="6" spans="1:15" ht="15.75" customHeight="1">
      <c r="A6" s="4"/>
      <c r="B6" s="42"/>
      <c r="C6" s="26"/>
      <c r="D6" s="33"/>
      <c r="E6" s="26"/>
      <c r="F6" s="26"/>
      <c r="G6" s="26"/>
      <c r="H6" s="28" t="s">
        <v>36</v>
      </c>
      <c r="I6" s="33"/>
      <c r="J6" s="11"/>
    </row>
    <row r="7" spans="1:15" ht="15.75" customHeight="1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>
      <c r="A8" s="4"/>
      <c r="B8" s="48" t="s">
        <v>21</v>
      </c>
      <c r="C8" s="5"/>
      <c r="D8" s="36"/>
      <c r="E8" s="5"/>
      <c r="F8" s="5"/>
      <c r="G8" s="46"/>
      <c r="H8" s="28" t="s">
        <v>42</v>
      </c>
      <c r="I8" s="33"/>
      <c r="J8" s="11"/>
    </row>
    <row r="9" spans="1:15" ht="15.75" hidden="1" customHeight="1">
      <c r="A9" s="4"/>
      <c r="B9" s="4"/>
      <c r="C9" s="5"/>
      <c r="D9" s="36"/>
      <c r="E9" s="5"/>
      <c r="F9" s="5"/>
      <c r="G9" s="46"/>
      <c r="H9" s="28" t="s">
        <v>36</v>
      </c>
      <c r="I9" s="33"/>
      <c r="J9" s="11"/>
    </row>
    <row r="10" spans="1:15" ht="15.75" hidden="1" customHeight="1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>
      <c r="A11" s="4"/>
      <c r="B11" s="48" t="s">
        <v>20</v>
      </c>
      <c r="C11" s="5"/>
      <c r="D11" s="124"/>
      <c r="E11" s="124"/>
      <c r="F11" s="124"/>
      <c r="G11" s="124"/>
      <c r="H11" s="28" t="s">
        <v>42</v>
      </c>
      <c r="I11" s="128"/>
      <c r="J11" s="11"/>
    </row>
    <row r="12" spans="1:15" ht="15.75" customHeight="1">
      <c r="A12" s="4"/>
      <c r="B12" s="42"/>
      <c r="C12" s="26"/>
      <c r="D12" s="125"/>
      <c r="E12" s="125"/>
      <c r="F12" s="125"/>
      <c r="G12" s="125"/>
      <c r="H12" s="28" t="s">
        <v>36</v>
      </c>
      <c r="I12" s="128"/>
      <c r="J12" s="11"/>
    </row>
    <row r="13" spans="1:15" ht="15.75" customHeight="1">
      <c r="A13" s="4"/>
      <c r="B13" s="43"/>
      <c r="C13" s="127"/>
      <c r="D13" s="126"/>
      <c r="E13" s="126"/>
      <c r="F13" s="126"/>
      <c r="G13" s="126"/>
      <c r="H13" s="29"/>
      <c r="I13" s="35"/>
      <c r="J13" s="52"/>
    </row>
    <row r="14" spans="1:15" ht="24" hidden="1" customHeight="1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>
      <c r="A15" s="4"/>
      <c r="B15" s="53" t="s">
        <v>34</v>
      </c>
      <c r="C15" s="73"/>
      <c r="D15" s="54"/>
      <c r="E15" s="99"/>
      <c r="F15" s="99"/>
      <c r="G15" s="100"/>
      <c r="H15" s="100"/>
      <c r="I15" s="100" t="s">
        <v>31</v>
      </c>
      <c r="J15" s="101"/>
    </row>
    <row r="16" spans="1:15" ht="23.25" customHeight="1">
      <c r="A16" s="207" t="s">
        <v>26</v>
      </c>
      <c r="B16" s="58" t="s">
        <v>26</v>
      </c>
      <c r="C16" s="59"/>
      <c r="D16" s="60"/>
      <c r="E16" s="82"/>
      <c r="F16" s="83"/>
      <c r="G16" s="82"/>
      <c r="H16" s="83"/>
      <c r="I16" s="82">
        <f>SUMIF(F55:F87,A16,I55:I87)+SUMIF(F55:F87,"PSU",I55:I87)</f>
        <v>0</v>
      </c>
      <c r="J16" s="84"/>
    </row>
    <row r="17" spans="1:10" ht="23.25" customHeight="1">
      <c r="A17" s="207" t="s">
        <v>27</v>
      </c>
      <c r="B17" s="58" t="s">
        <v>27</v>
      </c>
      <c r="C17" s="59"/>
      <c r="D17" s="60"/>
      <c r="E17" s="82"/>
      <c r="F17" s="83"/>
      <c r="G17" s="82"/>
      <c r="H17" s="83"/>
      <c r="I17" s="82">
        <f>SUMIF(F55:F87,A17,I55:I87)</f>
        <v>0</v>
      </c>
      <c r="J17" s="84"/>
    </row>
    <row r="18" spans="1:10" ht="23.25" customHeight="1">
      <c r="A18" s="207" t="s">
        <v>28</v>
      </c>
      <c r="B18" s="58" t="s">
        <v>28</v>
      </c>
      <c r="C18" s="59"/>
      <c r="D18" s="60"/>
      <c r="E18" s="82"/>
      <c r="F18" s="83"/>
      <c r="G18" s="82"/>
      <c r="H18" s="83"/>
      <c r="I18" s="82">
        <f>SUMIF(F55:F87,A18,I55:I87)</f>
        <v>0</v>
      </c>
      <c r="J18" s="84"/>
    </row>
    <row r="19" spans="1:10" ht="23.25" customHeight="1">
      <c r="A19" s="207" t="s">
        <v>121</v>
      </c>
      <c r="B19" s="58" t="s">
        <v>29</v>
      </c>
      <c r="C19" s="59"/>
      <c r="D19" s="60"/>
      <c r="E19" s="82"/>
      <c r="F19" s="83"/>
      <c r="G19" s="82"/>
      <c r="H19" s="83"/>
      <c r="I19" s="82">
        <f>SUMIF(F55:F87,A19,I55:I87)</f>
        <v>0</v>
      </c>
      <c r="J19" s="84"/>
    </row>
    <row r="20" spans="1:10" ht="23.25" customHeight="1">
      <c r="A20" s="207" t="s">
        <v>122</v>
      </c>
      <c r="B20" s="58" t="s">
        <v>30</v>
      </c>
      <c r="C20" s="59"/>
      <c r="D20" s="60"/>
      <c r="E20" s="82"/>
      <c r="F20" s="83"/>
      <c r="G20" s="82"/>
      <c r="H20" s="83"/>
      <c r="I20" s="82">
        <f>SUMIF(F55:F87,A20,I55:I87)</f>
        <v>0</v>
      </c>
      <c r="J20" s="84"/>
    </row>
    <row r="21" spans="1:10" ht="23.25" customHeight="1">
      <c r="A21" s="4"/>
      <c r="B21" s="75" t="s">
        <v>31</v>
      </c>
      <c r="C21" s="76"/>
      <c r="D21" s="77"/>
      <c r="E21" s="90"/>
      <c r="F21" s="98"/>
      <c r="G21" s="90"/>
      <c r="H21" s="98"/>
      <c r="I21" s="90">
        <f>SUM(I16:J20)</f>
        <v>0</v>
      </c>
      <c r="J21" s="91"/>
    </row>
    <row r="22" spans="1:10" ht="33" customHeight="1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>
      <c r="A23" s="4"/>
      <c r="B23" s="58" t="s">
        <v>13</v>
      </c>
      <c r="C23" s="59"/>
      <c r="D23" s="60"/>
      <c r="E23" s="61">
        <v>15</v>
      </c>
      <c r="F23" s="62" t="s">
        <v>0</v>
      </c>
      <c r="G23" s="88">
        <f>ZakladDPHSniVypocet</f>
        <v>0</v>
      </c>
      <c r="H23" s="89"/>
      <c r="I23" s="89"/>
      <c r="J23" s="63" t="str">
        <f t="shared" ref="J23:J28" si="0">Mena</f>
        <v>CZK</v>
      </c>
    </row>
    <row r="24" spans="1:10" ht="23.25" customHeight="1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86">
        <f>ZakladDPHSni*SazbaDPH1/100</f>
        <v>0</v>
      </c>
      <c r="H24" s="87"/>
      <c r="I24" s="87"/>
      <c r="J24" s="63" t="str">
        <f t="shared" si="0"/>
        <v>CZK</v>
      </c>
    </row>
    <row r="25" spans="1:10" ht="23.25" customHeight="1">
      <c r="A25" s="4"/>
      <c r="B25" s="58" t="s">
        <v>15</v>
      </c>
      <c r="C25" s="59"/>
      <c r="D25" s="60"/>
      <c r="E25" s="61">
        <v>21</v>
      </c>
      <c r="F25" s="62" t="s">
        <v>0</v>
      </c>
      <c r="G25" s="88">
        <f>ZakladDPHZaklVypocet</f>
        <v>0</v>
      </c>
      <c r="H25" s="89"/>
      <c r="I25" s="89"/>
      <c r="J25" s="63" t="str">
        <f t="shared" si="0"/>
        <v>CZK</v>
      </c>
    </row>
    <row r="26" spans="1:10" ht="23.25" customHeight="1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95">
        <f>ZakladDPHZakl*SazbaDPH2/100</f>
        <v>0</v>
      </c>
      <c r="H26" s="96"/>
      <c r="I26" s="96"/>
      <c r="J26" s="57" t="str">
        <f t="shared" si="0"/>
        <v>CZK</v>
      </c>
    </row>
    <row r="27" spans="1:10" ht="23.25" customHeight="1" thickBot="1">
      <c r="A27" s="4"/>
      <c r="B27" s="49" t="s">
        <v>5</v>
      </c>
      <c r="C27" s="20"/>
      <c r="D27" s="23"/>
      <c r="E27" s="20"/>
      <c r="F27" s="21"/>
      <c r="G27" s="97">
        <f>0</f>
        <v>0</v>
      </c>
      <c r="H27" s="97"/>
      <c r="I27" s="97"/>
      <c r="J27" s="64" t="str">
        <f t="shared" si="0"/>
        <v>CZK</v>
      </c>
    </row>
    <row r="28" spans="1:10" ht="27.75" hidden="1" customHeight="1" thickBot="1">
      <c r="A28" s="4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>
      <c r="A29" s="4"/>
      <c r="B29" s="166" t="s">
        <v>37</v>
      </c>
      <c r="C29" s="172"/>
      <c r="D29" s="172"/>
      <c r="E29" s="172"/>
      <c r="F29" s="172"/>
      <c r="G29" s="173">
        <f>ZakladDPHSni+DPHSni+ZakladDPHZakl+DPHZakl+Zaokrouhleni</f>
        <v>0</v>
      </c>
      <c r="H29" s="173"/>
      <c r="I29" s="173"/>
      <c r="J29" s="174" t="s">
        <v>50</v>
      </c>
    </row>
    <row r="30" spans="1:10" ht="12.75" customHeight="1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42803</v>
      </c>
      <c r="I32" s="40"/>
      <c r="J32" s="12"/>
    </row>
    <row r="33" spans="1:52" ht="47.25" customHeight="1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52" s="38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52" ht="12.75" customHeight="1">
      <c r="A35" s="4"/>
      <c r="B35" s="4"/>
      <c r="C35" s="5"/>
      <c r="D35" s="85" t="s">
        <v>2</v>
      </c>
      <c r="E35" s="85"/>
      <c r="F35" s="5"/>
      <c r="G35" s="46"/>
      <c r="H35" s="13" t="s">
        <v>3</v>
      </c>
      <c r="I35" s="46"/>
      <c r="J35" s="12"/>
    </row>
    <row r="36" spans="1:52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>
      <c r="B37" s="78" t="s">
        <v>17</v>
      </c>
      <c r="C37" s="3"/>
      <c r="D37" s="3"/>
      <c r="E37" s="3"/>
      <c r="F37" s="154"/>
      <c r="G37" s="154"/>
      <c r="H37" s="154"/>
      <c r="I37" s="154"/>
      <c r="J37" s="3"/>
    </row>
    <row r="38" spans="1:52" ht="25.5" hidden="1" customHeight="1">
      <c r="A38" s="133" t="s">
        <v>39</v>
      </c>
      <c r="B38" s="139" t="s">
        <v>18</v>
      </c>
      <c r="C38" s="140" t="s">
        <v>6</v>
      </c>
      <c r="D38" s="141"/>
      <c r="E38" s="141"/>
      <c r="F38" s="155" t="str">
        <f>B23</f>
        <v>Základ pro sníženou DPH</v>
      </c>
      <c r="G38" s="155" t="str">
        <f>B25</f>
        <v>Základ pro základní DPH</v>
      </c>
      <c r="H38" s="156" t="s">
        <v>19</v>
      </c>
      <c r="I38" s="156" t="s">
        <v>1</v>
      </c>
      <c r="J38" s="142" t="s">
        <v>0</v>
      </c>
    </row>
    <row r="39" spans="1:52" ht="25.5" hidden="1" customHeight="1">
      <c r="A39" s="133">
        <v>1</v>
      </c>
      <c r="B39" s="143" t="s">
        <v>48</v>
      </c>
      <c r="C39" s="144"/>
      <c r="D39" s="145"/>
      <c r="E39" s="145"/>
      <c r="F39" s="157">
        <f>'01 01 Pol'!AE324</f>
        <v>0</v>
      </c>
      <c r="G39" s="158">
        <f>'01 01 Pol'!AF324</f>
        <v>0</v>
      </c>
      <c r="H39" s="159">
        <f>(F39*SazbaDPH1/100)+(G39*SazbaDPH2/100)</f>
        <v>0</v>
      </c>
      <c r="I39" s="159">
        <f>F39+G39+H39</f>
        <v>0</v>
      </c>
      <c r="J39" s="146" t="str">
        <f>IF(CenaCelkemVypocet=0,"",I39/CenaCelkemVypocet*100)</f>
        <v/>
      </c>
    </row>
    <row r="40" spans="1:52" ht="25.5" hidden="1" customHeight="1">
      <c r="A40" s="133">
        <v>2</v>
      </c>
      <c r="B40" s="135" t="s">
        <v>43</v>
      </c>
      <c r="C40" s="134" t="s">
        <v>45</v>
      </c>
      <c r="D40" s="138"/>
      <c r="E40" s="138"/>
      <c r="F40" s="160">
        <f>'01 01 Pol'!AE324</f>
        <v>0</v>
      </c>
      <c r="G40" s="161">
        <f>'01 01 Pol'!AF324</f>
        <v>0</v>
      </c>
      <c r="H40" s="161">
        <f>(F40*SazbaDPH1/100)+(G40*SazbaDPH2/100)</f>
        <v>0</v>
      </c>
      <c r="I40" s="161">
        <f>F40+G40+H40</f>
        <v>0</v>
      </c>
      <c r="J40" s="136" t="str">
        <f>IF(CenaCelkemVypocet=0,"",I40/CenaCelkemVypocet*100)</f>
        <v/>
      </c>
    </row>
    <row r="41" spans="1:52" ht="25.5" hidden="1" customHeight="1">
      <c r="A41" s="133">
        <v>3</v>
      </c>
      <c r="B41" s="147" t="s">
        <v>43</v>
      </c>
      <c r="C41" s="148" t="s">
        <v>44</v>
      </c>
      <c r="D41" s="149"/>
      <c r="E41" s="149"/>
      <c r="F41" s="162">
        <f>'01 01 Pol'!AE324</f>
        <v>0</v>
      </c>
      <c r="G41" s="163">
        <f>'01 01 Pol'!AF324</f>
        <v>0</v>
      </c>
      <c r="H41" s="163">
        <f>(F41*SazbaDPH1/100)+(G41*SazbaDPH2/100)</f>
        <v>0</v>
      </c>
      <c r="I41" s="163">
        <f>F41+G41+H41</f>
        <v>0</v>
      </c>
      <c r="J41" s="150" t="str">
        <f>IF(CenaCelkemVypocet=0,"",I41/CenaCelkemVypocet*100)</f>
        <v/>
      </c>
    </row>
    <row r="42" spans="1:52" ht="25.5" hidden="1" customHeight="1">
      <c r="A42" s="133"/>
      <c r="B42" s="151" t="s">
        <v>49</v>
      </c>
      <c r="C42" s="152"/>
      <c r="D42" s="152"/>
      <c r="E42" s="15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37">
        <f>SUMIF(A39:A41,"=1",J39:J41)</f>
        <v>0</v>
      </c>
    </row>
    <row r="44" spans="1:52">
      <c r="B44" t="s">
        <v>558</v>
      </c>
    </row>
    <row r="45" spans="1:52">
      <c r="B45" s="176" t="s">
        <v>51</v>
      </c>
      <c r="C45" s="176"/>
      <c r="D45" s="176"/>
      <c r="E45" s="176"/>
      <c r="F45" s="176"/>
      <c r="G45" s="176"/>
      <c r="H45" s="176"/>
      <c r="I45" s="176"/>
      <c r="J45" s="176"/>
      <c r="AZ45" s="175" t="str">
        <f>B45</f>
        <v>Poznámky</v>
      </c>
    </row>
    <row r="46" spans="1:52">
      <c r="B46" s="176" t="s">
        <v>52</v>
      </c>
      <c r="C46" s="176"/>
      <c r="D46" s="176"/>
      <c r="E46" s="176"/>
      <c r="F46" s="176"/>
      <c r="G46" s="176"/>
      <c r="H46" s="176"/>
      <c r="I46" s="176"/>
      <c r="J46" s="176"/>
      <c r="AZ46" s="175" t="str">
        <f>B46</f>
        <v>- zajištění objektu proti zatečení srážkové vody</v>
      </c>
    </row>
    <row r="47" spans="1:52" ht="38.25">
      <c r="B47" s="176" t="s">
        <v>53</v>
      </c>
      <c r="C47" s="176"/>
      <c r="D47" s="176"/>
      <c r="E47" s="176"/>
      <c r="F47" s="176"/>
      <c r="G47" s="176"/>
      <c r="H47" s="176"/>
      <c r="I47" s="176"/>
      <c r="J47" s="176"/>
      <c r="AZ47" s="175" t="str">
        <f>B47</f>
        <v>- zařízení staveniště vč. úprav dotčených ploch proti poškození pojezdem mechanizace (ochrana obrubníků, bandážování stromů apod.) bude oceněno dle technologie firmy-tato opatření nejsou zahrnuta do výkazu výměr</v>
      </c>
    </row>
    <row r="48" spans="1:52" ht="25.5">
      <c r="B48" s="176" t="s">
        <v>54</v>
      </c>
      <c r="C48" s="176"/>
      <c r="D48" s="176"/>
      <c r="E48" s="176"/>
      <c r="F48" s="176"/>
      <c r="G48" s="176"/>
      <c r="H48" s="176"/>
      <c r="I48" s="176"/>
      <c r="J48" s="176"/>
      <c r="AZ48" s="175" t="str">
        <f>B48</f>
        <v>- po zhotovení instalačních drážek bude použito na zapravení shodného materiálu a povrchových úprav (uvedení do původního stavu)</v>
      </c>
    </row>
    <row r="49" spans="1:52">
      <c r="B49" s="176" t="s">
        <v>55</v>
      </c>
      <c r="C49" s="176"/>
      <c r="D49" s="176"/>
      <c r="E49" s="176"/>
      <c r="F49" s="176"/>
      <c r="G49" s="176"/>
      <c r="H49" s="176"/>
      <c r="I49" s="176"/>
      <c r="J49" s="176"/>
      <c r="AZ49" s="175" t="str">
        <f>B49</f>
        <v>- zednické přípomoce pro vedení zti, elektro, vytápění ocenění součástí jednotlivých profesí</v>
      </c>
    </row>
    <row r="52" spans="1:52" ht="15.75">
      <c r="B52" s="177" t="s">
        <v>56</v>
      </c>
    </row>
    <row r="54" spans="1:52" ht="25.5" customHeight="1">
      <c r="A54" s="178"/>
      <c r="B54" s="184" t="s">
        <v>18</v>
      </c>
      <c r="C54" s="184" t="s">
        <v>6</v>
      </c>
      <c r="D54" s="185"/>
      <c r="E54" s="185"/>
      <c r="F54" s="188" t="s">
        <v>57</v>
      </c>
      <c r="G54" s="188"/>
      <c r="H54" s="188"/>
      <c r="I54" s="188" t="s">
        <v>31</v>
      </c>
      <c r="J54" s="188" t="s">
        <v>0</v>
      </c>
    </row>
    <row r="55" spans="1:52" ht="25.5" customHeight="1">
      <c r="A55" s="179"/>
      <c r="B55" s="189" t="s">
        <v>58</v>
      </c>
      <c r="C55" s="190" t="s">
        <v>59</v>
      </c>
      <c r="D55" s="191"/>
      <c r="E55" s="191"/>
      <c r="F55" s="199" t="s">
        <v>26</v>
      </c>
      <c r="G55" s="200"/>
      <c r="H55" s="200"/>
      <c r="I55" s="200">
        <f>'01 01 Pol'!G7</f>
        <v>0</v>
      </c>
      <c r="J55" s="195" t="str">
        <f>IF(I88=0,"",I55/I88*100)</f>
        <v/>
      </c>
    </row>
    <row r="56" spans="1:52" ht="25.5" customHeight="1">
      <c r="A56" s="179"/>
      <c r="B56" s="182" t="s">
        <v>60</v>
      </c>
      <c r="C56" s="181" t="s">
        <v>61</v>
      </c>
      <c r="D56" s="183"/>
      <c r="E56" s="183"/>
      <c r="F56" s="201" t="s">
        <v>26</v>
      </c>
      <c r="G56" s="202"/>
      <c r="H56" s="202"/>
      <c r="I56" s="202">
        <f>'01 01 Pol'!G15</f>
        <v>0</v>
      </c>
      <c r="J56" s="196" t="str">
        <f>IF(I88=0,"",I56/I88*100)</f>
        <v/>
      </c>
    </row>
    <row r="57" spans="1:52" ht="25.5" customHeight="1">
      <c r="A57" s="179"/>
      <c r="B57" s="182" t="s">
        <v>62</v>
      </c>
      <c r="C57" s="181" t="s">
        <v>63</v>
      </c>
      <c r="D57" s="183"/>
      <c r="E57" s="183"/>
      <c r="F57" s="201" t="s">
        <v>26</v>
      </c>
      <c r="G57" s="202"/>
      <c r="H57" s="202"/>
      <c r="I57" s="202">
        <f>'01 01 Pol'!G20</f>
        <v>0</v>
      </c>
      <c r="J57" s="196" t="str">
        <f>IF(I88=0,"",I57/I88*100)</f>
        <v/>
      </c>
    </row>
    <row r="58" spans="1:52" ht="25.5" customHeight="1">
      <c r="A58" s="179"/>
      <c r="B58" s="182" t="s">
        <v>64</v>
      </c>
      <c r="C58" s="181" t="s">
        <v>65</v>
      </c>
      <c r="D58" s="183"/>
      <c r="E58" s="183"/>
      <c r="F58" s="201" t="s">
        <v>26</v>
      </c>
      <c r="G58" s="202"/>
      <c r="H58" s="202"/>
      <c r="I58" s="202">
        <f>'01 01 Pol'!G22</f>
        <v>0</v>
      </c>
      <c r="J58" s="196" t="str">
        <f>IF(I88=0,"",I58/I88*100)</f>
        <v/>
      </c>
    </row>
    <row r="59" spans="1:52" ht="25.5" customHeight="1">
      <c r="A59" s="179"/>
      <c r="B59" s="182" t="s">
        <v>66</v>
      </c>
      <c r="C59" s="181" t="s">
        <v>67</v>
      </c>
      <c r="D59" s="183"/>
      <c r="E59" s="183"/>
      <c r="F59" s="201" t="s">
        <v>26</v>
      </c>
      <c r="G59" s="202"/>
      <c r="H59" s="202"/>
      <c r="I59" s="202">
        <f>'01 01 Pol'!G38</f>
        <v>0</v>
      </c>
      <c r="J59" s="196" t="str">
        <f>IF(I88=0,"",I59/I88*100)</f>
        <v/>
      </c>
    </row>
    <row r="60" spans="1:52" ht="25.5" customHeight="1">
      <c r="A60" s="179"/>
      <c r="B60" s="182" t="s">
        <v>68</v>
      </c>
      <c r="C60" s="181" t="s">
        <v>69</v>
      </c>
      <c r="D60" s="183"/>
      <c r="E60" s="183"/>
      <c r="F60" s="201" t="s">
        <v>26</v>
      </c>
      <c r="G60" s="202"/>
      <c r="H60" s="202"/>
      <c r="I60" s="202">
        <f>'01 01 Pol'!G41</f>
        <v>0</v>
      </c>
      <c r="J60" s="196" t="str">
        <f>IF(I88=0,"",I60/I88*100)</f>
        <v/>
      </c>
    </row>
    <row r="61" spans="1:52" ht="25.5" customHeight="1">
      <c r="A61" s="179"/>
      <c r="B61" s="182" t="s">
        <v>70</v>
      </c>
      <c r="C61" s="181" t="s">
        <v>71</v>
      </c>
      <c r="D61" s="183"/>
      <c r="E61" s="183"/>
      <c r="F61" s="201" t="s">
        <v>26</v>
      </c>
      <c r="G61" s="202"/>
      <c r="H61" s="202"/>
      <c r="I61" s="202">
        <f>'01 01 Pol'!G58</f>
        <v>0</v>
      </c>
      <c r="J61" s="196" t="str">
        <f>IF(I88=0,"",I61/I88*100)</f>
        <v/>
      </c>
    </row>
    <row r="62" spans="1:52" ht="25.5" customHeight="1">
      <c r="A62" s="179"/>
      <c r="B62" s="182" t="s">
        <v>72</v>
      </c>
      <c r="C62" s="181" t="s">
        <v>73</v>
      </c>
      <c r="D62" s="183"/>
      <c r="E62" s="183"/>
      <c r="F62" s="201" t="s">
        <v>26</v>
      </c>
      <c r="G62" s="202"/>
      <c r="H62" s="202"/>
      <c r="I62" s="202">
        <f>'01 01 Pol'!G61</f>
        <v>0</v>
      </c>
      <c r="J62" s="196" t="str">
        <f>IF(I88=0,"",I62/I88*100)</f>
        <v/>
      </c>
    </row>
    <row r="63" spans="1:52" ht="25.5" customHeight="1">
      <c r="A63" s="179"/>
      <c r="B63" s="182" t="s">
        <v>74</v>
      </c>
      <c r="C63" s="181" t="s">
        <v>75</v>
      </c>
      <c r="D63" s="183"/>
      <c r="E63" s="183"/>
      <c r="F63" s="201" t="s">
        <v>26</v>
      </c>
      <c r="G63" s="202"/>
      <c r="H63" s="202"/>
      <c r="I63" s="202">
        <f>'01 01 Pol'!G64</f>
        <v>0</v>
      </c>
      <c r="J63" s="196" t="str">
        <f>IF(I88=0,"",I63/I88*100)</f>
        <v/>
      </c>
    </row>
    <row r="64" spans="1:52" ht="25.5" customHeight="1">
      <c r="A64" s="179"/>
      <c r="B64" s="182" t="s">
        <v>76</v>
      </c>
      <c r="C64" s="181" t="s">
        <v>77</v>
      </c>
      <c r="D64" s="183"/>
      <c r="E64" s="183"/>
      <c r="F64" s="201" t="s">
        <v>26</v>
      </c>
      <c r="G64" s="202"/>
      <c r="H64" s="202"/>
      <c r="I64" s="202">
        <f>'01 01 Pol'!G79</f>
        <v>0</v>
      </c>
      <c r="J64" s="196" t="str">
        <f>IF(I88=0,"",I64/I88*100)</f>
        <v/>
      </c>
    </row>
    <row r="65" spans="1:10" ht="25.5" customHeight="1">
      <c r="A65" s="179"/>
      <c r="B65" s="182" t="s">
        <v>78</v>
      </c>
      <c r="C65" s="181" t="s">
        <v>79</v>
      </c>
      <c r="D65" s="183"/>
      <c r="E65" s="183"/>
      <c r="F65" s="201" t="s">
        <v>27</v>
      </c>
      <c r="G65" s="202"/>
      <c r="H65" s="202"/>
      <c r="I65" s="202">
        <f>'01 01 Pol'!G81</f>
        <v>0</v>
      </c>
      <c r="J65" s="196" t="str">
        <f>IF(I88=0,"",I65/I88*100)</f>
        <v/>
      </c>
    </row>
    <row r="66" spans="1:10" ht="25.5" customHeight="1">
      <c r="A66" s="179"/>
      <c r="B66" s="182" t="s">
        <v>80</v>
      </c>
      <c r="C66" s="181" t="s">
        <v>81</v>
      </c>
      <c r="D66" s="183"/>
      <c r="E66" s="183"/>
      <c r="F66" s="201" t="s">
        <v>27</v>
      </c>
      <c r="G66" s="202"/>
      <c r="H66" s="202"/>
      <c r="I66" s="202">
        <f>'01 01 Pol'!G86</f>
        <v>0</v>
      </c>
      <c r="J66" s="196" t="str">
        <f>IF(I88=0,"",I66/I88*100)</f>
        <v/>
      </c>
    </row>
    <row r="67" spans="1:10" ht="25.5" customHeight="1">
      <c r="A67" s="179"/>
      <c r="B67" s="182" t="s">
        <v>82</v>
      </c>
      <c r="C67" s="181" t="s">
        <v>83</v>
      </c>
      <c r="D67" s="183"/>
      <c r="E67" s="183"/>
      <c r="F67" s="201" t="s">
        <v>27</v>
      </c>
      <c r="G67" s="202"/>
      <c r="H67" s="202"/>
      <c r="I67" s="202">
        <f>'01 01 Pol'!G92</f>
        <v>0</v>
      </c>
      <c r="J67" s="196" t="str">
        <f>IF(I88=0,"",I67/I88*100)</f>
        <v/>
      </c>
    </row>
    <row r="68" spans="1:10" ht="25.5" customHeight="1">
      <c r="A68" s="179"/>
      <c r="B68" s="182" t="s">
        <v>84</v>
      </c>
      <c r="C68" s="181" t="s">
        <v>85</v>
      </c>
      <c r="D68" s="183"/>
      <c r="E68" s="183"/>
      <c r="F68" s="201" t="s">
        <v>27</v>
      </c>
      <c r="G68" s="202"/>
      <c r="H68" s="202"/>
      <c r="I68" s="202">
        <f>'01 01 Pol'!G109</f>
        <v>0</v>
      </c>
      <c r="J68" s="196" t="str">
        <f>IF(I88=0,"",I68/I88*100)</f>
        <v/>
      </c>
    </row>
    <row r="69" spans="1:10" ht="25.5" customHeight="1">
      <c r="A69" s="179"/>
      <c r="B69" s="182" t="s">
        <v>86</v>
      </c>
      <c r="C69" s="181" t="s">
        <v>87</v>
      </c>
      <c r="D69" s="183"/>
      <c r="E69" s="183"/>
      <c r="F69" s="201" t="s">
        <v>27</v>
      </c>
      <c r="G69" s="202"/>
      <c r="H69" s="202"/>
      <c r="I69" s="202">
        <f>'01 01 Pol'!G139</f>
        <v>0</v>
      </c>
      <c r="J69" s="196" t="str">
        <f>IF(I88=0,"",I69/I88*100)</f>
        <v/>
      </c>
    </row>
    <row r="70" spans="1:10" ht="25.5" customHeight="1">
      <c r="A70" s="179"/>
      <c r="B70" s="182" t="s">
        <v>88</v>
      </c>
      <c r="C70" s="181" t="s">
        <v>89</v>
      </c>
      <c r="D70" s="183"/>
      <c r="E70" s="183"/>
      <c r="F70" s="201" t="s">
        <v>27</v>
      </c>
      <c r="G70" s="202"/>
      <c r="H70" s="202"/>
      <c r="I70" s="202">
        <f>'01 01 Pol'!G148</f>
        <v>0</v>
      </c>
      <c r="J70" s="196" t="str">
        <f>IF(I88=0,"",I70/I88*100)</f>
        <v/>
      </c>
    </row>
    <row r="71" spans="1:10" ht="25.5" customHeight="1">
      <c r="A71" s="179"/>
      <c r="B71" s="182" t="s">
        <v>90</v>
      </c>
      <c r="C71" s="181" t="s">
        <v>91</v>
      </c>
      <c r="D71" s="183"/>
      <c r="E71" s="183"/>
      <c r="F71" s="201" t="s">
        <v>27</v>
      </c>
      <c r="G71" s="202"/>
      <c r="H71" s="202"/>
      <c r="I71" s="202">
        <f>'01 01 Pol'!G161</f>
        <v>0</v>
      </c>
      <c r="J71" s="196" t="str">
        <f>IF(I88=0,"",I71/I88*100)</f>
        <v/>
      </c>
    </row>
    <row r="72" spans="1:10" ht="25.5" customHeight="1">
      <c r="A72" s="179"/>
      <c r="B72" s="182" t="s">
        <v>92</v>
      </c>
      <c r="C72" s="181" t="s">
        <v>93</v>
      </c>
      <c r="D72" s="183"/>
      <c r="E72" s="183"/>
      <c r="F72" s="201" t="s">
        <v>27</v>
      </c>
      <c r="G72" s="202"/>
      <c r="H72" s="202"/>
      <c r="I72" s="202">
        <f>'01 01 Pol'!G168</f>
        <v>0</v>
      </c>
      <c r="J72" s="196" t="str">
        <f>IF(I88=0,"",I72/I88*100)</f>
        <v/>
      </c>
    </row>
    <row r="73" spans="1:10" ht="25.5" customHeight="1">
      <c r="A73" s="179"/>
      <c r="B73" s="182" t="s">
        <v>94</v>
      </c>
      <c r="C73" s="181" t="s">
        <v>95</v>
      </c>
      <c r="D73" s="183"/>
      <c r="E73" s="183"/>
      <c r="F73" s="201" t="s">
        <v>27</v>
      </c>
      <c r="G73" s="202"/>
      <c r="H73" s="202"/>
      <c r="I73" s="202">
        <f>'01 01 Pol'!G170</f>
        <v>0</v>
      </c>
      <c r="J73" s="196" t="str">
        <f>IF(I88=0,"",I73/I88*100)</f>
        <v/>
      </c>
    </row>
    <row r="74" spans="1:10" ht="25.5" customHeight="1">
      <c r="A74" s="179"/>
      <c r="B74" s="182" t="s">
        <v>96</v>
      </c>
      <c r="C74" s="181" t="s">
        <v>97</v>
      </c>
      <c r="D74" s="183"/>
      <c r="E74" s="183"/>
      <c r="F74" s="201" t="s">
        <v>27</v>
      </c>
      <c r="G74" s="202"/>
      <c r="H74" s="202"/>
      <c r="I74" s="202">
        <f>'01 01 Pol'!G180</f>
        <v>0</v>
      </c>
      <c r="J74" s="196" t="str">
        <f>IF(I88=0,"",I74/I88*100)</f>
        <v/>
      </c>
    </row>
    <row r="75" spans="1:10" ht="25.5" customHeight="1">
      <c r="A75" s="179"/>
      <c r="B75" s="182" t="s">
        <v>98</v>
      </c>
      <c r="C75" s="181" t="s">
        <v>99</v>
      </c>
      <c r="D75" s="183"/>
      <c r="E75" s="183"/>
      <c r="F75" s="201" t="s">
        <v>27</v>
      </c>
      <c r="G75" s="202"/>
      <c r="H75" s="202"/>
      <c r="I75" s="202">
        <f>'01 01 Pol'!G184</f>
        <v>0</v>
      </c>
      <c r="J75" s="196" t="str">
        <f>IF(I88=0,"",I75/I88*100)</f>
        <v/>
      </c>
    </row>
    <row r="76" spans="1:10" ht="25.5" customHeight="1">
      <c r="A76" s="179"/>
      <c r="B76" s="182" t="s">
        <v>100</v>
      </c>
      <c r="C76" s="181" t="s">
        <v>101</v>
      </c>
      <c r="D76" s="183"/>
      <c r="E76" s="183"/>
      <c r="F76" s="201" t="s">
        <v>27</v>
      </c>
      <c r="G76" s="202"/>
      <c r="H76" s="202"/>
      <c r="I76" s="202">
        <f>'01 01 Pol'!G198</f>
        <v>0</v>
      </c>
      <c r="J76" s="196" t="str">
        <f>IF(I88=0,"",I76/I88*100)</f>
        <v/>
      </c>
    </row>
    <row r="77" spans="1:10" ht="25.5" customHeight="1">
      <c r="A77" s="179"/>
      <c r="B77" s="182" t="s">
        <v>102</v>
      </c>
      <c r="C77" s="181" t="s">
        <v>103</v>
      </c>
      <c r="D77" s="183"/>
      <c r="E77" s="183"/>
      <c r="F77" s="201" t="s">
        <v>27</v>
      </c>
      <c r="G77" s="202"/>
      <c r="H77" s="202"/>
      <c r="I77" s="202">
        <f>'01 01 Pol'!G209</f>
        <v>0</v>
      </c>
      <c r="J77" s="196" t="str">
        <f>IF(I88=0,"",I77/I88*100)</f>
        <v/>
      </c>
    </row>
    <row r="78" spans="1:10" ht="25.5" customHeight="1">
      <c r="A78" s="179"/>
      <c r="B78" s="182" t="s">
        <v>104</v>
      </c>
      <c r="C78" s="181" t="s">
        <v>105</v>
      </c>
      <c r="D78" s="183"/>
      <c r="E78" s="183"/>
      <c r="F78" s="201" t="s">
        <v>27</v>
      </c>
      <c r="G78" s="202"/>
      <c r="H78" s="202"/>
      <c r="I78" s="202">
        <f>'01 01 Pol'!G227</f>
        <v>0</v>
      </c>
      <c r="J78" s="196" t="str">
        <f>IF(I88=0,"",I78/I88*100)</f>
        <v/>
      </c>
    </row>
    <row r="79" spans="1:10" ht="25.5" customHeight="1">
      <c r="A79" s="179"/>
      <c r="B79" s="182" t="s">
        <v>106</v>
      </c>
      <c r="C79" s="181" t="s">
        <v>107</v>
      </c>
      <c r="D79" s="183"/>
      <c r="E79" s="183"/>
      <c r="F79" s="201" t="s">
        <v>27</v>
      </c>
      <c r="G79" s="202"/>
      <c r="H79" s="202"/>
      <c r="I79" s="202">
        <f>'01 01 Pol'!G231</f>
        <v>0</v>
      </c>
      <c r="J79" s="196" t="str">
        <f>IF(I88=0,"",I79/I88*100)</f>
        <v/>
      </c>
    </row>
    <row r="80" spans="1:10" ht="25.5" customHeight="1">
      <c r="A80" s="179"/>
      <c r="B80" s="182" t="s">
        <v>108</v>
      </c>
      <c r="C80" s="181" t="s">
        <v>109</v>
      </c>
      <c r="D80" s="183"/>
      <c r="E80" s="183"/>
      <c r="F80" s="201" t="s">
        <v>27</v>
      </c>
      <c r="G80" s="202"/>
      <c r="H80" s="202"/>
      <c r="I80" s="202">
        <f>'01 01 Pol'!G243</f>
        <v>0</v>
      </c>
      <c r="J80" s="196" t="str">
        <f>IF(I88=0,"",I80/I88*100)</f>
        <v/>
      </c>
    </row>
    <row r="81" spans="1:10" ht="25.5" customHeight="1">
      <c r="A81" s="179"/>
      <c r="B81" s="182" t="s">
        <v>110</v>
      </c>
      <c r="C81" s="181" t="s">
        <v>111</v>
      </c>
      <c r="D81" s="183"/>
      <c r="E81" s="183"/>
      <c r="F81" s="201" t="s">
        <v>27</v>
      </c>
      <c r="G81" s="202"/>
      <c r="H81" s="202"/>
      <c r="I81" s="202">
        <f>'01 01 Pol'!G250</f>
        <v>0</v>
      </c>
      <c r="J81" s="196" t="str">
        <f>IF(I88=0,"",I81/I88*100)</f>
        <v/>
      </c>
    </row>
    <row r="82" spans="1:10" ht="25.5" customHeight="1">
      <c r="A82" s="179"/>
      <c r="B82" s="182" t="s">
        <v>112</v>
      </c>
      <c r="C82" s="181" t="s">
        <v>113</v>
      </c>
      <c r="D82" s="183"/>
      <c r="E82" s="183"/>
      <c r="F82" s="201" t="s">
        <v>27</v>
      </c>
      <c r="G82" s="202"/>
      <c r="H82" s="202"/>
      <c r="I82" s="202">
        <f>'01 01 Pol'!G291</f>
        <v>0</v>
      </c>
      <c r="J82" s="196" t="str">
        <f>IF(I88=0,"",I82/I88*100)</f>
        <v/>
      </c>
    </row>
    <row r="83" spans="1:10" ht="25.5" customHeight="1">
      <c r="A83" s="179"/>
      <c r="B83" s="182" t="s">
        <v>114</v>
      </c>
      <c r="C83" s="181" t="s">
        <v>115</v>
      </c>
      <c r="D83" s="183"/>
      <c r="E83" s="183"/>
      <c r="F83" s="201" t="s">
        <v>28</v>
      </c>
      <c r="G83" s="202"/>
      <c r="H83" s="202"/>
      <c r="I83" s="202">
        <f>'01 01 Pol'!G294</f>
        <v>0</v>
      </c>
      <c r="J83" s="196" t="str">
        <f>IF(I88=0,"",I83/I88*100)</f>
        <v/>
      </c>
    </row>
    <row r="84" spans="1:10" ht="25.5" customHeight="1">
      <c r="A84" s="179"/>
      <c r="B84" s="182" t="s">
        <v>116</v>
      </c>
      <c r="C84" s="181" t="s">
        <v>117</v>
      </c>
      <c r="D84" s="183"/>
      <c r="E84" s="183"/>
      <c r="F84" s="201" t="s">
        <v>28</v>
      </c>
      <c r="G84" s="202"/>
      <c r="H84" s="202"/>
      <c r="I84" s="202">
        <f>'01 01 Pol'!G307</f>
        <v>0</v>
      </c>
      <c r="J84" s="196" t="str">
        <f>IF(I88=0,"",I84/I88*100)</f>
        <v/>
      </c>
    </row>
    <row r="85" spans="1:10" ht="25.5" customHeight="1">
      <c r="A85" s="179"/>
      <c r="B85" s="182" t="s">
        <v>118</v>
      </c>
      <c r="C85" s="181" t="s">
        <v>119</v>
      </c>
      <c r="D85" s="183"/>
      <c r="E85" s="183"/>
      <c r="F85" s="201" t="s">
        <v>120</v>
      </c>
      <c r="G85" s="202"/>
      <c r="H85" s="202"/>
      <c r="I85" s="202">
        <f>'01 01 Pol'!G309</f>
        <v>0</v>
      </c>
      <c r="J85" s="196" t="str">
        <f>IF(I88=0,"",I85/I88*100)</f>
        <v/>
      </c>
    </row>
    <row r="86" spans="1:10" ht="25.5" customHeight="1">
      <c r="A86" s="179"/>
      <c r="B86" s="182" t="s">
        <v>121</v>
      </c>
      <c r="C86" s="181" t="s">
        <v>29</v>
      </c>
      <c r="D86" s="183"/>
      <c r="E86" s="183"/>
      <c r="F86" s="201" t="s">
        <v>121</v>
      </c>
      <c r="G86" s="202"/>
      <c r="H86" s="202"/>
      <c r="I86" s="202">
        <f>'01 01 Pol'!G317</f>
        <v>0</v>
      </c>
      <c r="J86" s="196" t="str">
        <f>IF(I88=0,"",I86/I88*100)</f>
        <v/>
      </c>
    </row>
    <row r="87" spans="1:10" ht="25.5" customHeight="1">
      <c r="A87" s="179"/>
      <c r="B87" s="192" t="s">
        <v>122</v>
      </c>
      <c r="C87" s="193" t="s">
        <v>30</v>
      </c>
      <c r="D87" s="194"/>
      <c r="E87" s="194"/>
      <c r="F87" s="203" t="s">
        <v>122</v>
      </c>
      <c r="G87" s="204"/>
      <c r="H87" s="204"/>
      <c r="I87" s="204">
        <f>'01 01 Pol'!G320</f>
        <v>0</v>
      </c>
      <c r="J87" s="197" t="str">
        <f>IF(I88=0,"",I87/I88*100)</f>
        <v/>
      </c>
    </row>
    <row r="88" spans="1:10" ht="25.5" customHeight="1">
      <c r="A88" s="180"/>
      <c r="B88" s="186" t="s">
        <v>1</v>
      </c>
      <c r="C88" s="186"/>
      <c r="D88" s="187"/>
      <c r="E88" s="187"/>
      <c r="F88" s="205"/>
      <c r="G88" s="206"/>
      <c r="H88" s="206"/>
      <c r="I88" s="206">
        <f>SUM(I55:I87)</f>
        <v>0</v>
      </c>
      <c r="J88" s="198">
        <f>SUM(J55:J87)</f>
        <v>0</v>
      </c>
    </row>
    <row r="89" spans="1:10">
      <c r="F89" s="131"/>
      <c r="G89" s="130"/>
      <c r="H89" s="131"/>
      <c r="I89" s="130"/>
      <c r="J89" s="132"/>
    </row>
    <row r="90" spans="1:10">
      <c r="F90" s="131"/>
      <c r="G90" s="130"/>
      <c r="H90" s="131"/>
      <c r="I90" s="130"/>
      <c r="J90" s="132"/>
    </row>
    <row r="91" spans="1:10">
      <c r="F91" s="131"/>
      <c r="G91" s="130"/>
      <c r="H91" s="131"/>
      <c r="I91" s="130"/>
      <c r="J91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C82:E82"/>
    <mergeCell ref="C83:E83"/>
    <mergeCell ref="C84:E84"/>
    <mergeCell ref="C85:E85"/>
    <mergeCell ref="C86:E86"/>
    <mergeCell ref="C87:E87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B47:J47"/>
    <mergeCell ref="B48:J48"/>
    <mergeCell ref="B49:J49"/>
    <mergeCell ref="C55:E55"/>
    <mergeCell ref="C56:E56"/>
    <mergeCell ref="C57:E57"/>
    <mergeCell ref="C39:E39"/>
    <mergeCell ref="C40:E40"/>
    <mergeCell ref="C41:E41"/>
    <mergeCell ref="B42:E42"/>
    <mergeCell ref="B45:J45"/>
    <mergeCell ref="B46:J46"/>
    <mergeCell ref="E15:F15"/>
    <mergeCell ref="D11:G11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7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F8" sqref="F8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102" t="s">
        <v>7</v>
      </c>
      <c r="B1" s="102"/>
      <c r="C1" s="103"/>
      <c r="D1" s="102"/>
      <c r="E1" s="102"/>
      <c r="F1" s="102"/>
      <c r="G1" s="102"/>
    </row>
    <row r="2" spans="1:7" ht="24.95" customHeight="1">
      <c r="A2" s="80" t="s">
        <v>8</v>
      </c>
      <c r="B2" s="79"/>
      <c r="C2" s="104"/>
      <c r="D2" s="104"/>
      <c r="E2" s="104"/>
      <c r="F2" s="104"/>
      <c r="G2" s="105"/>
    </row>
    <row r="3" spans="1:7" ht="24.95" customHeight="1">
      <c r="A3" s="80" t="s">
        <v>9</v>
      </c>
      <c r="B3" s="79"/>
      <c r="C3" s="104"/>
      <c r="D3" s="104"/>
      <c r="E3" s="104"/>
      <c r="F3" s="104"/>
      <c r="G3" s="105"/>
    </row>
    <row r="4" spans="1:7" ht="24.95" customHeight="1">
      <c r="A4" s="80" t="s">
        <v>10</v>
      </c>
      <c r="B4" s="79"/>
      <c r="C4" s="104"/>
      <c r="D4" s="104"/>
      <c r="E4" s="104"/>
      <c r="F4" s="104"/>
      <c r="G4" s="105"/>
    </row>
    <row r="5" spans="1:7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selection sqref="A1:G1"/>
    </sheetView>
  </sheetViews>
  <sheetFormatPr defaultRowHeight="12.75" outlineLevelRow="1"/>
  <cols>
    <col min="1" max="1" width="4.28515625" customWidth="1"/>
    <col min="2" max="2" width="14.42578125" style="129" customWidth="1"/>
    <col min="3" max="3" width="38.28515625" style="129" customWidth="1"/>
    <col min="4" max="4" width="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9" max="29" width="0" hidden="1" customWidth="1"/>
    <col min="31" max="41" width="0" hidden="1" customWidth="1"/>
    <col min="53" max="53" width="73.85546875" customWidth="1"/>
  </cols>
  <sheetData>
    <row r="1" spans="1:60" ht="15.75" customHeight="1">
      <c r="A1" s="209" t="s">
        <v>7</v>
      </c>
      <c r="B1" s="209"/>
      <c r="C1" s="209"/>
      <c r="D1" s="209"/>
      <c r="E1" s="209"/>
      <c r="F1" s="209"/>
      <c r="G1" s="209"/>
      <c r="AG1" t="s">
        <v>123</v>
      </c>
    </row>
    <row r="2" spans="1:60" ht="24.95" customHeight="1">
      <c r="A2" s="210" t="s">
        <v>8</v>
      </c>
      <c r="B2" s="79"/>
      <c r="C2" s="213" t="s">
        <v>45</v>
      </c>
      <c r="D2" s="211"/>
      <c r="E2" s="211"/>
      <c r="F2" s="211"/>
      <c r="G2" s="212"/>
      <c r="AG2" t="s">
        <v>124</v>
      </c>
    </row>
    <row r="3" spans="1:60" ht="24.95" customHeight="1">
      <c r="A3" s="210" t="s">
        <v>9</v>
      </c>
      <c r="B3" s="79"/>
      <c r="C3" s="213"/>
      <c r="D3" s="211"/>
      <c r="E3" s="211"/>
      <c r="F3" s="211"/>
      <c r="G3" s="212"/>
      <c r="AC3" s="129" t="s">
        <v>124</v>
      </c>
      <c r="AG3" t="s">
        <v>125</v>
      </c>
    </row>
    <row r="4" spans="1:60" ht="24.95" customHeight="1">
      <c r="A4" s="214" t="s">
        <v>10</v>
      </c>
      <c r="B4" s="215" t="s">
        <v>43</v>
      </c>
      <c r="C4" s="216" t="s">
        <v>44</v>
      </c>
      <c r="D4" s="217"/>
      <c r="E4" s="217"/>
      <c r="F4" s="217"/>
      <c r="G4" s="218"/>
      <c r="AG4" t="s">
        <v>126</v>
      </c>
    </row>
    <row r="5" spans="1:60">
      <c r="D5" s="208"/>
    </row>
    <row r="6" spans="1:60" ht="38.25">
      <c r="A6" s="224" t="s">
        <v>127</v>
      </c>
      <c r="B6" s="222" t="s">
        <v>128</v>
      </c>
      <c r="C6" s="222" t="s">
        <v>129</v>
      </c>
      <c r="D6" s="223" t="s">
        <v>130</v>
      </c>
      <c r="E6" s="224" t="s">
        <v>131</v>
      </c>
      <c r="F6" s="219" t="s">
        <v>132</v>
      </c>
      <c r="G6" s="224" t="s">
        <v>31</v>
      </c>
      <c r="H6" s="225" t="s">
        <v>32</v>
      </c>
      <c r="I6" s="225" t="s">
        <v>133</v>
      </c>
      <c r="J6" s="225" t="s">
        <v>33</v>
      </c>
      <c r="K6" s="225" t="s">
        <v>134</v>
      </c>
      <c r="L6" s="225" t="s">
        <v>135</v>
      </c>
      <c r="M6" s="225" t="s">
        <v>136</v>
      </c>
      <c r="N6" s="225" t="s">
        <v>137</v>
      </c>
      <c r="O6" s="225" t="s">
        <v>138</v>
      </c>
      <c r="P6" s="225" t="s">
        <v>139</v>
      </c>
      <c r="Q6" s="225" t="s">
        <v>140</v>
      </c>
      <c r="R6" s="225" t="s">
        <v>141</v>
      </c>
      <c r="S6" s="225" t="s">
        <v>142</v>
      </c>
      <c r="T6" s="225" t="s">
        <v>143</v>
      </c>
      <c r="U6" s="225" t="s">
        <v>144</v>
      </c>
      <c r="V6" s="225" t="s">
        <v>145</v>
      </c>
    </row>
    <row r="7" spans="1:60">
      <c r="A7" s="227" t="s">
        <v>146</v>
      </c>
      <c r="B7" s="230" t="s">
        <v>58</v>
      </c>
      <c r="C7" s="231" t="s">
        <v>59</v>
      </c>
      <c r="D7" s="226"/>
      <c r="E7" s="238"/>
      <c r="F7" s="243"/>
      <c r="G7" s="243">
        <f>SUMIF(AG8:AG14,"&lt;&gt;NOR",G8:G14)</f>
        <v>0</v>
      </c>
      <c r="H7" s="243"/>
      <c r="I7" s="243">
        <f>SUM(I8:I14)</f>
        <v>0</v>
      </c>
      <c r="J7" s="243"/>
      <c r="K7" s="243">
        <f>SUM(K8:K14)</f>
        <v>0</v>
      </c>
      <c r="L7" s="243"/>
      <c r="M7" s="243">
        <f>SUM(M8:M14)</f>
        <v>0</v>
      </c>
      <c r="N7" s="243"/>
      <c r="O7" s="243">
        <f>SUM(O8:O14)</f>
        <v>0.88000000000000012</v>
      </c>
      <c r="P7" s="243"/>
      <c r="Q7" s="243">
        <f>SUM(Q8:Q14)</f>
        <v>0</v>
      </c>
      <c r="R7" s="243"/>
      <c r="S7" s="243"/>
      <c r="T7" s="243"/>
      <c r="U7" s="244">
        <f>SUM(U8:U14)</f>
        <v>7.4700000000000006</v>
      </c>
      <c r="V7" s="243"/>
      <c r="AG7" t="s">
        <v>147</v>
      </c>
    </row>
    <row r="8" spans="1:60" outlineLevel="1">
      <c r="A8" s="221">
        <v>1</v>
      </c>
      <c r="B8" s="232" t="s">
        <v>148</v>
      </c>
      <c r="C8" s="275" t="s">
        <v>149</v>
      </c>
      <c r="D8" s="234" t="s">
        <v>150</v>
      </c>
      <c r="E8" s="239">
        <v>1.8</v>
      </c>
      <c r="F8" s="245"/>
      <c r="G8" s="246">
        <f>ROUND(E8*F8,2)</f>
        <v>0</v>
      </c>
      <c r="H8" s="245"/>
      <c r="I8" s="246">
        <f>ROUND(E8*H8,2)</f>
        <v>0</v>
      </c>
      <c r="J8" s="245"/>
      <c r="K8" s="246">
        <f>ROUND(E8*J8,2)</f>
        <v>0</v>
      </c>
      <c r="L8" s="246">
        <v>21</v>
      </c>
      <c r="M8" s="246">
        <f>G8*(1+L8/100)</f>
        <v>0</v>
      </c>
      <c r="N8" s="246">
        <v>2.5780000000000001E-2</v>
      </c>
      <c r="O8" s="246">
        <f>ROUND(E8*N8,2)</f>
        <v>0.05</v>
      </c>
      <c r="P8" s="246">
        <v>0</v>
      </c>
      <c r="Q8" s="246">
        <f>ROUND(E8*P8,2)</f>
        <v>0</v>
      </c>
      <c r="R8" s="246" t="s">
        <v>151</v>
      </c>
      <c r="S8" s="246" t="s">
        <v>152</v>
      </c>
      <c r="T8" s="246">
        <v>0.99</v>
      </c>
      <c r="U8" s="247">
        <f>ROUND(E8*T8,2)</f>
        <v>1.78</v>
      </c>
      <c r="V8" s="246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 t="s">
        <v>153</v>
      </c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</row>
    <row r="9" spans="1:60" ht="22.5" outlineLevel="1">
      <c r="A9" s="221"/>
      <c r="B9" s="232"/>
      <c r="C9" s="276" t="s">
        <v>154</v>
      </c>
      <c r="D9" s="235"/>
      <c r="E9" s="240">
        <v>1.8</v>
      </c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7"/>
      <c r="V9" s="246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 t="s">
        <v>155</v>
      </c>
      <c r="AH9" s="220">
        <v>0</v>
      </c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</row>
    <row r="10" spans="1:60" outlineLevel="1">
      <c r="A10" s="221">
        <v>2</v>
      </c>
      <c r="B10" s="232" t="s">
        <v>156</v>
      </c>
      <c r="C10" s="275" t="s">
        <v>157</v>
      </c>
      <c r="D10" s="234" t="s">
        <v>150</v>
      </c>
      <c r="E10" s="239">
        <v>12.230399999999999</v>
      </c>
      <c r="F10" s="245"/>
      <c r="G10" s="246">
        <f>ROUND(E10*F10,2)</f>
        <v>0</v>
      </c>
      <c r="H10" s="245"/>
      <c r="I10" s="246">
        <f>ROUND(E10*H10,2)</f>
        <v>0</v>
      </c>
      <c r="J10" s="245"/>
      <c r="K10" s="246">
        <f>ROUND(E10*J10,2)</f>
        <v>0</v>
      </c>
      <c r="L10" s="246">
        <v>21</v>
      </c>
      <c r="M10" s="246">
        <f>G10*(1+L10/100)</f>
        <v>0</v>
      </c>
      <c r="N10" s="246">
        <v>6.6400000000000001E-2</v>
      </c>
      <c r="O10" s="246">
        <f>ROUND(E10*N10,2)</f>
        <v>0.81</v>
      </c>
      <c r="P10" s="246">
        <v>0</v>
      </c>
      <c r="Q10" s="246">
        <f>ROUND(E10*P10,2)</f>
        <v>0</v>
      </c>
      <c r="R10" s="246" t="s">
        <v>151</v>
      </c>
      <c r="S10" s="246" t="s">
        <v>152</v>
      </c>
      <c r="T10" s="246">
        <v>0.46500000000000002</v>
      </c>
      <c r="U10" s="247">
        <f>ROUND(E10*T10,2)</f>
        <v>5.69</v>
      </c>
      <c r="V10" s="246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 t="s">
        <v>153</v>
      </c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</row>
    <row r="11" spans="1:60" outlineLevel="1">
      <c r="A11" s="221"/>
      <c r="B11" s="232"/>
      <c r="C11" s="276" t="s">
        <v>158</v>
      </c>
      <c r="D11" s="235"/>
      <c r="E11" s="240">
        <v>8.4868000000000006</v>
      </c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7"/>
      <c r="V11" s="246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 t="s">
        <v>155</v>
      </c>
      <c r="AH11" s="220">
        <v>0</v>
      </c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</row>
    <row r="12" spans="1:60" outlineLevel="1">
      <c r="A12" s="221"/>
      <c r="B12" s="232"/>
      <c r="C12" s="276" t="s">
        <v>159</v>
      </c>
      <c r="D12" s="235"/>
      <c r="E12" s="240">
        <v>3.7435999999999998</v>
      </c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7"/>
      <c r="V12" s="246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 t="s">
        <v>155</v>
      </c>
      <c r="AH12" s="220">
        <v>0</v>
      </c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</row>
    <row r="13" spans="1:60" outlineLevel="1">
      <c r="A13" s="221">
        <v>3</v>
      </c>
      <c r="B13" s="232" t="s">
        <v>160</v>
      </c>
      <c r="C13" s="275" t="s">
        <v>161</v>
      </c>
      <c r="D13" s="234" t="s">
        <v>162</v>
      </c>
      <c r="E13" s="239">
        <v>1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6">
        <v>1.6E-2</v>
      </c>
      <c r="O13" s="246">
        <f>ROUND(E13*N13,2)</f>
        <v>0.02</v>
      </c>
      <c r="P13" s="246">
        <v>0</v>
      </c>
      <c r="Q13" s="246">
        <f>ROUND(E13*P13,2)</f>
        <v>0</v>
      </c>
      <c r="R13" s="246" t="s">
        <v>163</v>
      </c>
      <c r="S13" s="246" t="s">
        <v>152</v>
      </c>
      <c r="T13" s="246">
        <v>0</v>
      </c>
      <c r="U13" s="247">
        <f>ROUND(E13*T13,2)</f>
        <v>0</v>
      </c>
      <c r="V13" s="246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 t="s">
        <v>164</v>
      </c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</row>
    <row r="14" spans="1:60" outlineLevel="1">
      <c r="A14" s="221"/>
      <c r="B14" s="232"/>
      <c r="C14" s="276" t="s">
        <v>165</v>
      </c>
      <c r="D14" s="235"/>
      <c r="E14" s="240">
        <v>1</v>
      </c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7"/>
      <c r="V14" s="246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 t="s">
        <v>155</v>
      </c>
      <c r="AH14" s="220">
        <v>0</v>
      </c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</row>
    <row r="15" spans="1:60">
      <c r="A15" s="228" t="s">
        <v>146</v>
      </c>
      <c r="B15" s="233" t="s">
        <v>60</v>
      </c>
      <c r="C15" s="277" t="s">
        <v>61</v>
      </c>
      <c r="D15" s="236"/>
      <c r="E15" s="241"/>
      <c r="F15" s="248"/>
      <c r="G15" s="248">
        <f>SUMIF(AG16:AG19,"&lt;&gt;NOR",G16:G19)</f>
        <v>0</v>
      </c>
      <c r="H15" s="248"/>
      <c r="I15" s="248">
        <f>SUM(I16:I19)</f>
        <v>0</v>
      </c>
      <c r="J15" s="248"/>
      <c r="K15" s="248">
        <f>SUM(K16:K19)</f>
        <v>0</v>
      </c>
      <c r="L15" s="248"/>
      <c r="M15" s="248">
        <f>SUM(M16:M19)</f>
        <v>0</v>
      </c>
      <c r="N15" s="248"/>
      <c r="O15" s="248">
        <f>SUM(O16:O19)</f>
        <v>0.2</v>
      </c>
      <c r="P15" s="248"/>
      <c r="Q15" s="248">
        <f>SUM(Q16:Q19)</f>
        <v>0</v>
      </c>
      <c r="R15" s="248"/>
      <c r="S15" s="248"/>
      <c r="T15" s="248"/>
      <c r="U15" s="249">
        <f>SUM(U16:U19)</f>
        <v>14.54</v>
      </c>
      <c r="V15" s="248"/>
      <c r="AG15" t="s">
        <v>147</v>
      </c>
    </row>
    <row r="16" spans="1:60" ht="22.5" outlineLevel="1">
      <c r="A16" s="221">
        <v>4</v>
      </c>
      <c r="B16" s="232" t="s">
        <v>166</v>
      </c>
      <c r="C16" s="275" t="s">
        <v>167</v>
      </c>
      <c r="D16" s="234" t="s">
        <v>150</v>
      </c>
      <c r="E16" s="239">
        <v>15.3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6">
        <v>1.323E-2</v>
      </c>
      <c r="O16" s="246">
        <f>ROUND(E16*N16,2)</f>
        <v>0.2</v>
      </c>
      <c r="P16" s="246">
        <v>0</v>
      </c>
      <c r="Q16" s="246">
        <f>ROUND(E16*P16,2)</f>
        <v>0</v>
      </c>
      <c r="R16" s="246" t="s">
        <v>151</v>
      </c>
      <c r="S16" s="246" t="s">
        <v>152</v>
      </c>
      <c r="T16" s="246">
        <v>0.95</v>
      </c>
      <c r="U16" s="247">
        <f>ROUND(E16*T16,2)</f>
        <v>14.54</v>
      </c>
      <c r="V16" s="246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 t="s">
        <v>153</v>
      </c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</row>
    <row r="17" spans="1:60" outlineLevel="1">
      <c r="A17" s="221"/>
      <c r="B17" s="232"/>
      <c r="C17" s="278" t="s">
        <v>168</v>
      </c>
      <c r="D17" s="237"/>
      <c r="E17" s="242"/>
      <c r="F17" s="250"/>
      <c r="G17" s="251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7"/>
      <c r="V17" s="246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 t="s">
        <v>169</v>
      </c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9" t="str">
        <f>C17</f>
        <v>s úpravou rohů, koutů a hran konstrukcí, přebroušení a tmelení spár,</v>
      </c>
      <c r="BB17" s="220"/>
      <c r="BC17" s="220"/>
      <c r="BD17" s="220"/>
      <c r="BE17" s="220"/>
      <c r="BF17" s="220"/>
      <c r="BG17" s="220"/>
      <c r="BH17" s="220"/>
    </row>
    <row r="18" spans="1:60" outlineLevel="1">
      <c r="A18" s="221"/>
      <c r="B18" s="232"/>
      <c r="C18" s="276" t="s">
        <v>170</v>
      </c>
      <c r="D18" s="235"/>
      <c r="E18" s="240">
        <v>15.3</v>
      </c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7"/>
      <c r="V18" s="246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 t="s">
        <v>155</v>
      </c>
      <c r="AH18" s="220">
        <v>0</v>
      </c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</row>
    <row r="19" spans="1:60" outlineLevel="1">
      <c r="A19" s="221"/>
      <c r="B19" s="232"/>
      <c r="C19" s="276" t="s">
        <v>171</v>
      </c>
      <c r="D19" s="235"/>
      <c r="E19" s="240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7"/>
      <c r="V19" s="246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 t="s">
        <v>155</v>
      </c>
      <c r="AH19" s="220">
        <v>0</v>
      </c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</row>
    <row r="20" spans="1:60">
      <c r="A20" s="228" t="s">
        <v>146</v>
      </c>
      <c r="B20" s="233" t="s">
        <v>62</v>
      </c>
      <c r="C20" s="277" t="s">
        <v>63</v>
      </c>
      <c r="D20" s="236"/>
      <c r="E20" s="241"/>
      <c r="F20" s="248"/>
      <c r="G20" s="248">
        <f>SUMIF(AG21:AG21,"&lt;&gt;NOR",G21:G21)</f>
        <v>0</v>
      </c>
      <c r="H20" s="248"/>
      <c r="I20" s="248">
        <f>SUM(I21:I21)</f>
        <v>0</v>
      </c>
      <c r="J20" s="248"/>
      <c r="K20" s="248">
        <f>SUM(K21:K21)</f>
        <v>0</v>
      </c>
      <c r="L20" s="248"/>
      <c r="M20" s="248">
        <f>SUM(M21:M21)</f>
        <v>0</v>
      </c>
      <c r="N20" s="248"/>
      <c r="O20" s="248">
        <f>SUM(O21:O21)</f>
        <v>0.82</v>
      </c>
      <c r="P20" s="248"/>
      <c r="Q20" s="248">
        <f>SUM(Q21:Q21)</f>
        <v>0</v>
      </c>
      <c r="R20" s="248"/>
      <c r="S20" s="248"/>
      <c r="T20" s="248"/>
      <c r="U20" s="249">
        <f>SUM(U21:U21)</f>
        <v>20.16</v>
      </c>
      <c r="V20" s="248"/>
      <c r="AG20" t="s">
        <v>147</v>
      </c>
    </row>
    <row r="21" spans="1:60" outlineLevel="1">
      <c r="A21" s="221">
        <v>5</v>
      </c>
      <c r="B21" s="232" t="s">
        <v>172</v>
      </c>
      <c r="C21" s="275" t="s">
        <v>173</v>
      </c>
      <c r="D21" s="234" t="s">
        <v>150</v>
      </c>
      <c r="E21" s="239">
        <v>56</v>
      </c>
      <c r="F21" s="245"/>
      <c r="G21" s="246">
        <f>ROUND(E21*F21,2)</f>
        <v>0</v>
      </c>
      <c r="H21" s="245"/>
      <c r="I21" s="246">
        <f>ROUND(E21*H21,2)</f>
        <v>0</v>
      </c>
      <c r="J21" s="245"/>
      <c r="K21" s="246">
        <f>ROUND(E21*J21,2)</f>
        <v>0</v>
      </c>
      <c r="L21" s="246">
        <v>21</v>
      </c>
      <c r="M21" s="246">
        <f>G21*(1+L21/100)</f>
        <v>0</v>
      </c>
      <c r="N21" s="246">
        <v>1.47E-2</v>
      </c>
      <c r="O21" s="246">
        <f>ROUND(E21*N21,2)</f>
        <v>0.82</v>
      </c>
      <c r="P21" s="246">
        <v>0</v>
      </c>
      <c r="Q21" s="246">
        <f>ROUND(E21*P21,2)</f>
        <v>0</v>
      </c>
      <c r="R21" s="246" t="s">
        <v>151</v>
      </c>
      <c r="S21" s="246" t="s">
        <v>152</v>
      </c>
      <c r="T21" s="246">
        <v>0.36</v>
      </c>
      <c r="U21" s="247">
        <f>ROUND(E21*T21,2)</f>
        <v>20.16</v>
      </c>
      <c r="V21" s="246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 t="s">
        <v>153</v>
      </c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</row>
    <row r="22" spans="1:60">
      <c r="A22" s="228" t="s">
        <v>146</v>
      </c>
      <c r="B22" s="233" t="s">
        <v>64</v>
      </c>
      <c r="C22" s="277" t="s">
        <v>65</v>
      </c>
      <c r="D22" s="236"/>
      <c r="E22" s="241"/>
      <c r="F22" s="248"/>
      <c r="G22" s="248">
        <f>SUMIF(AG23:AG37,"&lt;&gt;NOR",G23:G37)</f>
        <v>0</v>
      </c>
      <c r="H22" s="248"/>
      <c r="I22" s="248">
        <f>SUM(I23:I37)</f>
        <v>0</v>
      </c>
      <c r="J22" s="248"/>
      <c r="K22" s="248">
        <f>SUM(K23:K37)</f>
        <v>0</v>
      </c>
      <c r="L22" s="248"/>
      <c r="M22" s="248">
        <f>SUM(M23:M37)</f>
        <v>0</v>
      </c>
      <c r="N22" s="248"/>
      <c r="O22" s="248">
        <f>SUM(O23:O37)</f>
        <v>2.67</v>
      </c>
      <c r="P22" s="248"/>
      <c r="Q22" s="248">
        <f>SUM(Q23:Q37)</f>
        <v>0</v>
      </c>
      <c r="R22" s="248"/>
      <c r="S22" s="248"/>
      <c r="T22" s="248"/>
      <c r="U22" s="249">
        <f>SUM(U23:U37)</f>
        <v>64.179999999999993</v>
      </c>
      <c r="V22" s="248"/>
      <c r="AG22" t="s">
        <v>147</v>
      </c>
    </row>
    <row r="23" spans="1:60" outlineLevel="1">
      <c r="A23" s="221">
        <v>6</v>
      </c>
      <c r="B23" s="232" t="s">
        <v>174</v>
      </c>
      <c r="C23" s="275" t="s">
        <v>175</v>
      </c>
      <c r="D23" s="234" t="s">
        <v>150</v>
      </c>
      <c r="E23" s="239">
        <v>5.3</v>
      </c>
      <c r="F23" s="245"/>
      <c r="G23" s="246">
        <f>ROUND(E23*F23,2)</f>
        <v>0</v>
      </c>
      <c r="H23" s="245"/>
      <c r="I23" s="246">
        <f>ROUND(E23*H23,2)</f>
        <v>0</v>
      </c>
      <c r="J23" s="245"/>
      <c r="K23" s="246">
        <f>ROUND(E23*J23,2)</f>
        <v>0</v>
      </c>
      <c r="L23" s="246">
        <v>21</v>
      </c>
      <c r="M23" s="246">
        <f>G23*(1+L23/100)</f>
        <v>0</v>
      </c>
      <c r="N23" s="246">
        <v>4.7660000000000001E-2</v>
      </c>
      <c r="O23" s="246">
        <f>ROUND(E23*N23,2)</f>
        <v>0.25</v>
      </c>
      <c r="P23" s="246">
        <v>0</v>
      </c>
      <c r="Q23" s="246">
        <f>ROUND(E23*P23,2)</f>
        <v>0</v>
      </c>
      <c r="R23" s="246" t="s">
        <v>151</v>
      </c>
      <c r="S23" s="246" t="s">
        <v>152</v>
      </c>
      <c r="T23" s="246">
        <v>0.65600000000000003</v>
      </c>
      <c r="U23" s="247">
        <f>ROUND(E23*T23,2)</f>
        <v>3.48</v>
      </c>
      <c r="V23" s="246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 t="s">
        <v>153</v>
      </c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</row>
    <row r="24" spans="1:60" outlineLevel="1">
      <c r="A24" s="221"/>
      <c r="B24" s="232"/>
      <c r="C24" s="276" t="s">
        <v>176</v>
      </c>
      <c r="D24" s="235"/>
      <c r="E24" s="240">
        <v>5.3</v>
      </c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7"/>
      <c r="V24" s="246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 t="s">
        <v>155</v>
      </c>
      <c r="AH24" s="220">
        <v>0</v>
      </c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</row>
    <row r="25" spans="1:60" outlineLevel="1">
      <c r="A25" s="221">
        <v>7</v>
      </c>
      <c r="B25" s="232" t="s">
        <v>177</v>
      </c>
      <c r="C25" s="275" t="s">
        <v>178</v>
      </c>
      <c r="D25" s="234" t="s">
        <v>150</v>
      </c>
      <c r="E25" s="239">
        <v>105.17</v>
      </c>
      <c r="F25" s="245"/>
      <c r="G25" s="246">
        <f>ROUND(E25*F25,2)</f>
        <v>0</v>
      </c>
      <c r="H25" s="245"/>
      <c r="I25" s="246">
        <f>ROUND(E25*H25,2)</f>
        <v>0</v>
      </c>
      <c r="J25" s="245"/>
      <c r="K25" s="246">
        <f>ROUND(E25*J25,2)</f>
        <v>0</v>
      </c>
      <c r="L25" s="246">
        <v>21</v>
      </c>
      <c r="M25" s="246">
        <f>G25*(1+L25/100)</f>
        <v>0</v>
      </c>
      <c r="N25" s="246">
        <v>1.694E-2</v>
      </c>
      <c r="O25" s="246">
        <f>ROUND(E25*N25,2)</f>
        <v>1.78</v>
      </c>
      <c r="P25" s="246">
        <v>0</v>
      </c>
      <c r="Q25" s="246">
        <f>ROUND(E25*P25,2)</f>
        <v>0</v>
      </c>
      <c r="R25" s="246" t="s">
        <v>179</v>
      </c>
      <c r="S25" s="246" t="s">
        <v>152</v>
      </c>
      <c r="T25" s="246">
        <v>0.33481</v>
      </c>
      <c r="U25" s="247">
        <f>ROUND(E25*T25,2)</f>
        <v>35.21</v>
      </c>
      <c r="V25" s="246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 t="s">
        <v>153</v>
      </c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</row>
    <row r="26" spans="1:60" outlineLevel="1">
      <c r="A26" s="221"/>
      <c r="B26" s="232"/>
      <c r="C26" s="278" t="s">
        <v>180</v>
      </c>
      <c r="D26" s="237"/>
      <c r="E26" s="242"/>
      <c r="F26" s="250"/>
      <c r="G26" s="251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7"/>
      <c r="V26" s="246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 t="s">
        <v>169</v>
      </c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9" t="str">
        <f>C26</f>
        <v>Včetně pomocného pracovního lešení o výšce podlahy do 1900 mm a pro zatížení do 1,5 kPa.</v>
      </c>
      <c r="BB26" s="220"/>
      <c r="BC26" s="220"/>
      <c r="BD26" s="220"/>
      <c r="BE26" s="220"/>
      <c r="BF26" s="220"/>
      <c r="BG26" s="220"/>
      <c r="BH26" s="220"/>
    </row>
    <row r="27" spans="1:60" outlineLevel="1">
      <c r="A27" s="221"/>
      <c r="B27" s="232"/>
      <c r="C27" s="276" t="s">
        <v>181</v>
      </c>
      <c r="D27" s="235"/>
      <c r="E27" s="240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7"/>
      <c r="V27" s="246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 t="s">
        <v>155</v>
      </c>
      <c r="AH27" s="220">
        <v>0</v>
      </c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</row>
    <row r="28" spans="1:60" outlineLevel="1">
      <c r="A28" s="221"/>
      <c r="B28" s="232"/>
      <c r="C28" s="276" t="s">
        <v>182</v>
      </c>
      <c r="D28" s="235"/>
      <c r="E28" s="240">
        <v>105.17</v>
      </c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7"/>
      <c r="V28" s="246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 t="s">
        <v>155</v>
      </c>
      <c r="AH28" s="220">
        <v>0</v>
      </c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</row>
    <row r="29" spans="1:60" outlineLevel="1">
      <c r="A29" s="221">
        <v>8</v>
      </c>
      <c r="B29" s="232" t="s">
        <v>183</v>
      </c>
      <c r="C29" s="275" t="s">
        <v>184</v>
      </c>
      <c r="D29" s="234" t="s">
        <v>150</v>
      </c>
      <c r="E29" s="239">
        <v>56</v>
      </c>
      <c r="F29" s="245"/>
      <c r="G29" s="246">
        <f>ROUND(E29*F29,2)</f>
        <v>0</v>
      </c>
      <c r="H29" s="245"/>
      <c r="I29" s="246">
        <f>ROUND(E29*H29,2)</f>
        <v>0</v>
      </c>
      <c r="J29" s="245"/>
      <c r="K29" s="246">
        <f>ROUND(E29*J29,2)</f>
        <v>0</v>
      </c>
      <c r="L29" s="246">
        <v>21</v>
      </c>
      <c r="M29" s="246">
        <f>G29*(1+L29/100)</f>
        <v>0</v>
      </c>
      <c r="N29" s="246">
        <v>4.6499999999999996E-3</v>
      </c>
      <c r="O29" s="246">
        <f>ROUND(E29*N29,2)</f>
        <v>0.26</v>
      </c>
      <c r="P29" s="246">
        <v>0</v>
      </c>
      <c r="Q29" s="246">
        <f>ROUND(E29*P29,2)</f>
        <v>0</v>
      </c>
      <c r="R29" s="246"/>
      <c r="S29" s="246" t="s">
        <v>185</v>
      </c>
      <c r="T29" s="246">
        <v>0.315</v>
      </c>
      <c r="U29" s="247">
        <f>ROUND(E29*T29,2)</f>
        <v>17.64</v>
      </c>
      <c r="V29" s="246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 t="s">
        <v>153</v>
      </c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</row>
    <row r="30" spans="1:60" outlineLevel="1">
      <c r="A30" s="221"/>
      <c r="B30" s="232"/>
      <c r="C30" s="278" t="s">
        <v>186</v>
      </c>
      <c r="D30" s="237"/>
      <c r="E30" s="242"/>
      <c r="F30" s="250"/>
      <c r="G30" s="251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7"/>
      <c r="V30" s="246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 t="s">
        <v>169</v>
      </c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9" t="str">
        <f>C30</f>
        <v>Včetně pomocného lešení.</v>
      </c>
      <c r="BB30" s="220"/>
      <c r="BC30" s="220"/>
      <c r="BD30" s="220"/>
      <c r="BE30" s="220"/>
      <c r="BF30" s="220"/>
      <c r="BG30" s="220"/>
      <c r="BH30" s="220"/>
    </row>
    <row r="31" spans="1:60" outlineLevel="1">
      <c r="A31" s="221"/>
      <c r="B31" s="232"/>
      <c r="C31" s="276" t="s">
        <v>187</v>
      </c>
      <c r="D31" s="235"/>
      <c r="E31" s="240">
        <v>56</v>
      </c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7"/>
      <c r="V31" s="246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 t="s">
        <v>155</v>
      </c>
      <c r="AH31" s="220">
        <v>0</v>
      </c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</row>
    <row r="32" spans="1:60" outlineLevel="1">
      <c r="A32" s="221">
        <v>9</v>
      </c>
      <c r="B32" s="232" t="s">
        <v>188</v>
      </c>
      <c r="C32" s="275" t="s">
        <v>189</v>
      </c>
      <c r="D32" s="234" t="s">
        <v>150</v>
      </c>
      <c r="E32" s="239">
        <v>20</v>
      </c>
      <c r="F32" s="245"/>
      <c r="G32" s="246">
        <f>ROUND(E32*F32,2)</f>
        <v>0</v>
      </c>
      <c r="H32" s="245"/>
      <c r="I32" s="246">
        <f>ROUND(E32*H32,2)</f>
        <v>0</v>
      </c>
      <c r="J32" s="245"/>
      <c r="K32" s="246">
        <f>ROUND(E32*J32,2)</f>
        <v>0</v>
      </c>
      <c r="L32" s="246">
        <v>21</v>
      </c>
      <c r="M32" s="246">
        <f>G32*(1+L32/100)</f>
        <v>0</v>
      </c>
      <c r="N32" s="246">
        <v>1.8880000000000001E-2</v>
      </c>
      <c r="O32" s="246">
        <f>ROUND(E32*N32,2)</f>
        <v>0.38</v>
      </c>
      <c r="P32" s="246">
        <v>0</v>
      </c>
      <c r="Q32" s="246">
        <f>ROUND(E32*P32,2)</f>
        <v>0</v>
      </c>
      <c r="R32" s="246"/>
      <c r="S32" s="246" t="s">
        <v>185</v>
      </c>
      <c r="T32" s="246">
        <v>0.38716</v>
      </c>
      <c r="U32" s="247">
        <f>ROUND(E32*T32,2)</f>
        <v>7.74</v>
      </c>
      <c r="V32" s="246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 t="s">
        <v>153</v>
      </c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</row>
    <row r="33" spans="1:60" outlineLevel="1">
      <c r="A33" s="221"/>
      <c r="B33" s="232"/>
      <c r="C33" s="278" t="s">
        <v>180</v>
      </c>
      <c r="D33" s="237"/>
      <c r="E33" s="242"/>
      <c r="F33" s="250"/>
      <c r="G33" s="251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7"/>
      <c r="V33" s="246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 t="s">
        <v>169</v>
      </c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9" t="str">
        <f>C33</f>
        <v>Včetně pomocného pracovního lešení o výšce podlahy do 1900 mm a pro zatížení do 1,5 kPa.</v>
      </c>
      <c r="BB33" s="220"/>
      <c r="BC33" s="220"/>
      <c r="BD33" s="220"/>
      <c r="BE33" s="220"/>
      <c r="BF33" s="220"/>
      <c r="BG33" s="220"/>
      <c r="BH33" s="220"/>
    </row>
    <row r="34" spans="1:60" ht="22.5" outlineLevel="1">
      <c r="A34" s="221"/>
      <c r="B34" s="232"/>
      <c r="C34" s="276" t="s">
        <v>190</v>
      </c>
      <c r="D34" s="235"/>
      <c r="E34" s="240">
        <v>20</v>
      </c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7"/>
      <c r="V34" s="246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 t="s">
        <v>155</v>
      </c>
      <c r="AH34" s="220">
        <v>0</v>
      </c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</row>
    <row r="35" spans="1:60" ht="22.5" outlineLevel="1">
      <c r="A35" s="221"/>
      <c r="B35" s="232"/>
      <c r="C35" s="276" t="s">
        <v>191</v>
      </c>
      <c r="D35" s="235"/>
      <c r="E35" s="240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7"/>
      <c r="V35" s="246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 t="s">
        <v>155</v>
      </c>
      <c r="AH35" s="220">
        <v>0</v>
      </c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</row>
    <row r="36" spans="1:60" outlineLevel="1">
      <c r="A36" s="221">
        <v>10</v>
      </c>
      <c r="B36" s="232" t="s">
        <v>192</v>
      </c>
      <c r="C36" s="275" t="s">
        <v>193</v>
      </c>
      <c r="D36" s="234" t="s">
        <v>150</v>
      </c>
      <c r="E36" s="239">
        <v>1</v>
      </c>
      <c r="F36" s="245"/>
      <c r="G36" s="246">
        <f>ROUND(E36*F36,2)</f>
        <v>0</v>
      </c>
      <c r="H36" s="245"/>
      <c r="I36" s="246">
        <f>ROUND(E36*H36,2)</f>
        <v>0</v>
      </c>
      <c r="J36" s="245"/>
      <c r="K36" s="246">
        <f>ROUND(E36*J36,2)</f>
        <v>0</v>
      </c>
      <c r="L36" s="246">
        <v>21</v>
      </c>
      <c r="M36" s="246">
        <f>G36*(1+L36/100)</f>
        <v>0</v>
      </c>
      <c r="N36" s="246">
        <v>2.0000000000000002E-5</v>
      </c>
      <c r="O36" s="246">
        <f>ROUND(E36*N36,2)</f>
        <v>0</v>
      </c>
      <c r="P36" s="246">
        <v>0</v>
      </c>
      <c r="Q36" s="246">
        <f>ROUND(E36*P36,2)</f>
        <v>0</v>
      </c>
      <c r="R36" s="246"/>
      <c r="S36" s="246" t="s">
        <v>185</v>
      </c>
      <c r="T36" s="246">
        <v>0.11</v>
      </c>
      <c r="U36" s="247">
        <f>ROUND(E36*T36,2)</f>
        <v>0.11</v>
      </c>
      <c r="V36" s="246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 t="s">
        <v>153</v>
      </c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</row>
    <row r="37" spans="1:60" outlineLevel="1">
      <c r="A37" s="221"/>
      <c r="B37" s="232"/>
      <c r="C37" s="276" t="s">
        <v>194</v>
      </c>
      <c r="D37" s="235"/>
      <c r="E37" s="240">
        <v>1</v>
      </c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7"/>
      <c r="V37" s="246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 t="s">
        <v>155</v>
      </c>
      <c r="AH37" s="220">
        <v>0</v>
      </c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</row>
    <row r="38" spans="1:60">
      <c r="A38" s="228" t="s">
        <v>146</v>
      </c>
      <c r="B38" s="233" t="s">
        <v>66</v>
      </c>
      <c r="C38" s="277" t="s">
        <v>67</v>
      </c>
      <c r="D38" s="236"/>
      <c r="E38" s="241"/>
      <c r="F38" s="248"/>
      <c r="G38" s="248">
        <f>SUMIF(AG39:AG40,"&lt;&gt;NOR",G39:G40)</f>
        <v>0</v>
      </c>
      <c r="H38" s="248"/>
      <c r="I38" s="248">
        <f>SUM(I39:I40)</f>
        <v>0</v>
      </c>
      <c r="J38" s="248"/>
      <c r="K38" s="248">
        <f>SUM(K39:K40)</f>
        <v>0</v>
      </c>
      <c r="L38" s="248"/>
      <c r="M38" s="248">
        <f>SUM(M39:M40)</f>
        <v>0</v>
      </c>
      <c r="N38" s="248"/>
      <c r="O38" s="248">
        <f>SUM(O39:O40)</f>
        <v>0</v>
      </c>
      <c r="P38" s="248"/>
      <c r="Q38" s="248">
        <f>SUM(Q39:Q40)</f>
        <v>0</v>
      </c>
      <c r="R38" s="248"/>
      <c r="S38" s="248"/>
      <c r="T38" s="248"/>
      <c r="U38" s="249">
        <f>SUM(U39:U40)</f>
        <v>0.11</v>
      </c>
      <c r="V38" s="248"/>
      <c r="AG38" t="s">
        <v>147</v>
      </c>
    </row>
    <row r="39" spans="1:60" outlineLevel="1">
      <c r="A39" s="221">
        <v>11</v>
      </c>
      <c r="B39" s="232" t="s">
        <v>195</v>
      </c>
      <c r="C39" s="275" t="s">
        <v>196</v>
      </c>
      <c r="D39" s="234" t="s">
        <v>150</v>
      </c>
      <c r="E39" s="239">
        <v>1</v>
      </c>
      <c r="F39" s="245"/>
      <c r="G39" s="246">
        <f>ROUND(E39*F39,2)</f>
        <v>0</v>
      </c>
      <c r="H39" s="245"/>
      <c r="I39" s="246">
        <f>ROUND(E39*H39,2)</f>
        <v>0</v>
      </c>
      <c r="J39" s="245"/>
      <c r="K39" s="246">
        <f>ROUND(E39*J39,2)</f>
        <v>0</v>
      </c>
      <c r="L39" s="246">
        <v>21</v>
      </c>
      <c r="M39" s="246">
        <f>G39*(1+L39/100)</f>
        <v>0</v>
      </c>
      <c r="N39" s="246">
        <v>2.0000000000000002E-5</v>
      </c>
      <c r="O39" s="246">
        <f>ROUND(E39*N39,2)</f>
        <v>0</v>
      </c>
      <c r="P39" s="246">
        <v>0</v>
      </c>
      <c r="Q39" s="246">
        <f>ROUND(E39*P39,2)</f>
        <v>0</v>
      </c>
      <c r="R39" s="246" t="s">
        <v>151</v>
      </c>
      <c r="S39" s="246" t="s">
        <v>152</v>
      </c>
      <c r="T39" s="246">
        <v>0.11</v>
      </c>
      <c r="U39" s="247">
        <f>ROUND(E39*T39,2)</f>
        <v>0.11</v>
      </c>
      <c r="V39" s="246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 t="s">
        <v>153</v>
      </c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</row>
    <row r="40" spans="1:60" ht="22.5" outlineLevel="1">
      <c r="A40" s="221"/>
      <c r="B40" s="232"/>
      <c r="C40" s="276" t="s">
        <v>197</v>
      </c>
      <c r="D40" s="235"/>
      <c r="E40" s="240">
        <v>1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7"/>
      <c r="V40" s="246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 t="s">
        <v>155</v>
      </c>
      <c r="AH40" s="220">
        <v>0</v>
      </c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</row>
    <row r="41" spans="1:60">
      <c r="A41" s="228" t="s">
        <v>146</v>
      </c>
      <c r="B41" s="233" t="s">
        <v>68</v>
      </c>
      <c r="C41" s="277" t="s">
        <v>69</v>
      </c>
      <c r="D41" s="236"/>
      <c r="E41" s="241"/>
      <c r="F41" s="248"/>
      <c r="G41" s="248">
        <f>SUMIF(AG42:AG57,"&lt;&gt;NOR",G42:G57)</f>
        <v>0</v>
      </c>
      <c r="H41" s="248"/>
      <c r="I41" s="248">
        <f>SUM(I42:I57)</f>
        <v>0</v>
      </c>
      <c r="J41" s="248"/>
      <c r="K41" s="248">
        <f>SUM(K42:K57)</f>
        <v>0</v>
      </c>
      <c r="L41" s="248"/>
      <c r="M41" s="248">
        <f>SUM(M42:M57)</f>
        <v>0</v>
      </c>
      <c r="N41" s="248"/>
      <c r="O41" s="248">
        <f>SUM(O42:O57)</f>
        <v>0.12</v>
      </c>
      <c r="P41" s="248"/>
      <c r="Q41" s="248">
        <f>SUM(Q42:Q57)</f>
        <v>0</v>
      </c>
      <c r="R41" s="248"/>
      <c r="S41" s="248"/>
      <c r="T41" s="248"/>
      <c r="U41" s="249">
        <f>SUM(U42:U57)</f>
        <v>5.04</v>
      </c>
      <c r="V41" s="248"/>
      <c r="AG41" t="s">
        <v>147</v>
      </c>
    </row>
    <row r="42" spans="1:60" ht="22.5" outlineLevel="1">
      <c r="A42" s="221">
        <v>12</v>
      </c>
      <c r="B42" s="232" t="s">
        <v>198</v>
      </c>
      <c r="C42" s="275" t="s">
        <v>199</v>
      </c>
      <c r="D42" s="234" t="s">
        <v>162</v>
      </c>
      <c r="E42" s="239">
        <v>1</v>
      </c>
      <c r="F42" s="245"/>
      <c r="G42" s="246">
        <f>ROUND(E42*F42,2)</f>
        <v>0</v>
      </c>
      <c r="H42" s="245"/>
      <c r="I42" s="246">
        <f>ROUND(E42*H42,2)</f>
        <v>0</v>
      </c>
      <c r="J42" s="245"/>
      <c r="K42" s="246">
        <f>ROUND(E42*J42,2)</f>
        <v>0</v>
      </c>
      <c r="L42" s="246">
        <v>21</v>
      </c>
      <c r="M42" s="246">
        <f>G42*(1+L42/100)</f>
        <v>0</v>
      </c>
      <c r="N42" s="246">
        <v>3.0550000000000001E-2</v>
      </c>
      <c r="O42" s="246">
        <f>ROUND(E42*N42,2)</f>
        <v>0.03</v>
      </c>
      <c r="P42" s="246">
        <v>0</v>
      </c>
      <c r="Q42" s="246">
        <f>ROUND(E42*P42,2)</f>
        <v>0</v>
      </c>
      <c r="R42" s="246" t="s">
        <v>151</v>
      </c>
      <c r="S42" s="246" t="s">
        <v>152</v>
      </c>
      <c r="T42" s="246">
        <v>1.86</v>
      </c>
      <c r="U42" s="247">
        <f>ROUND(E42*T42,2)</f>
        <v>1.86</v>
      </c>
      <c r="V42" s="246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 t="s">
        <v>153</v>
      </c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</row>
    <row r="43" spans="1:60" outlineLevel="1">
      <c r="A43" s="221"/>
      <c r="B43" s="232"/>
      <c r="C43" s="276" t="s">
        <v>165</v>
      </c>
      <c r="D43" s="235"/>
      <c r="E43" s="240">
        <v>1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7"/>
      <c r="V43" s="246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 t="s">
        <v>155</v>
      </c>
      <c r="AH43" s="220">
        <v>0</v>
      </c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</row>
    <row r="44" spans="1:60" ht="22.5" outlineLevel="1">
      <c r="A44" s="221">
        <v>13</v>
      </c>
      <c r="B44" s="232" t="s">
        <v>200</v>
      </c>
      <c r="C44" s="275" t="s">
        <v>201</v>
      </c>
      <c r="D44" s="234" t="s">
        <v>202</v>
      </c>
      <c r="E44" s="239">
        <v>6</v>
      </c>
      <c r="F44" s="245"/>
      <c r="G44" s="246">
        <f>ROUND(E44*F44,2)</f>
        <v>0</v>
      </c>
      <c r="H44" s="245"/>
      <c r="I44" s="246">
        <f>ROUND(E44*H44,2)</f>
        <v>0</v>
      </c>
      <c r="J44" s="245"/>
      <c r="K44" s="246">
        <f>ROUND(E44*J44,2)</f>
        <v>0</v>
      </c>
      <c r="L44" s="246">
        <v>21</v>
      </c>
      <c r="M44" s="246">
        <f>G44*(1+L44/100)</f>
        <v>0</v>
      </c>
      <c r="N44" s="246">
        <v>1.4069999999999999E-2</v>
      </c>
      <c r="O44" s="246">
        <f>ROUND(E44*N44,2)</f>
        <v>0.08</v>
      </c>
      <c r="P44" s="246">
        <v>0</v>
      </c>
      <c r="Q44" s="246">
        <f>ROUND(E44*P44,2)</f>
        <v>0</v>
      </c>
      <c r="R44" s="246" t="s">
        <v>151</v>
      </c>
      <c r="S44" s="246" t="s">
        <v>152</v>
      </c>
      <c r="T44" s="246">
        <v>0.53</v>
      </c>
      <c r="U44" s="247">
        <f>ROUND(E44*T44,2)</f>
        <v>3.18</v>
      </c>
      <c r="V44" s="246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 t="s">
        <v>153</v>
      </c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</row>
    <row r="45" spans="1:60" outlineLevel="1">
      <c r="A45" s="221"/>
      <c r="B45" s="232"/>
      <c r="C45" s="276" t="s">
        <v>203</v>
      </c>
      <c r="D45" s="235"/>
      <c r="E45" s="240">
        <v>6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7"/>
      <c r="V45" s="246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 t="s">
        <v>155</v>
      </c>
      <c r="AH45" s="220">
        <v>0</v>
      </c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</row>
    <row r="46" spans="1:60" ht="22.5" outlineLevel="1">
      <c r="A46" s="221">
        <v>14</v>
      </c>
      <c r="B46" s="232" t="s">
        <v>204</v>
      </c>
      <c r="C46" s="275" t="s">
        <v>205</v>
      </c>
      <c r="D46" s="234" t="s">
        <v>206</v>
      </c>
      <c r="E46" s="239">
        <v>1</v>
      </c>
      <c r="F46" s="245"/>
      <c r="G46" s="246">
        <f>ROUND(E46*F46,2)</f>
        <v>0</v>
      </c>
      <c r="H46" s="245"/>
      <c r="I46" s="246">
        <f>ROUND(E46*H46,2)</f>
        <v>0</v>
      </c>
      <c r="J46" s="245"/>
      <c r="K46" s="246">
        <f>ROUND(E46*J46,2)</f>
        <v>0</v>
      </c>
      <c r="L46" s="246">
        <v>21</v>
      </c>
      <c r="M46" s="246">
        <f>G46*(1+L46/100)</f>
        <v>0</v>
      </c>
      <c r="N46" s="246">
        <v>0</v>
      </c>
      <c r="O46" s="246">
        <f>ROUND(E46*N46,2)</f>
        <v>0</v>
      </c>
      <c r="P46" s="246">
        <v>0</v>
      </c>
      <c r="Q46" s="246">
        <f>ROUND(E46*P46,2)</f>
        <v>0</v>
      </c>
      <c r="R46" s="246"/>
      <c r="S46" s="246" t="s">
        <v>185</v>
      </c>
      <c r="T46" s="246">
        <v>0</v>
      </c>
      <c r="U46" s="247">
        <f>ROUND(E46*T46,2)</f>
        <v>0</v>
      </c>
      <c r="V46" s="246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 t="s">
        <v>153</v>
      </c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</row>
    <row r="47" spans="1:60" ht="22.5" outlineLevel="1">
      <c r="A47" s="221"/>
      <c r="B47" s="232"/>
      <c r="C47" s="276" t="s">
        <v>207</v>
      </c>
      <c r="D47" s="235"/>
      <c r="E47" s="240">
        <v>1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7"/>
      <c r="V47" s="246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 t="s">
        <v>155</v>
      </c>
      <c r="AH47" s="220">
        <v>0</v>
      </c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</row>
    <row r="48" spans="1:60" ht="22.5" outlineLevel="1">
      <c r="A48" s="221">
        <v>15</v>
      </c>
      <c r="B48" s="232" t="s">
        <v>208</v>
      </c>
      <c r="C48" s="275" t="s">
        <v>209</v>
      </c>
      <c r="D48" s="234" t="s">
        <v>206</v>
      </c>
      <c r="E48" s="239">
        <v>1</v>
      </c>
      <c r="F48" s="245"/>
      <c r="G48" s="246">
        <f>ROUND(E48*F48,2)</f>
        <v>0</v>
      </c>
      <c r="H48" s="245"/>
      <c r="I48" s="246">
        <f>ROUND(E48*H48,2)</f>
        <v>0</v>
      </c>
      <c r="J48" s="245"/>
      <c r="K48" s="246">
        <f>ROUND(E48*J48,2)</f>
        <v>0</v>
      </c>
      <c r="L48" s="246">
        <v>21</v>
      </c>
      <c r="M48" s="246">
        <f>G48*(1+L48/100)</f>
        <v>0</v>
      </c>
      <c r="N48" s="246">
        <v>0</v>
      </c>
      <c r="O48" s="246">
        <f>ROUND(E48*N48,2)</f>
        <v>0</v>
      </c>
      <c r="P48" s="246">
        <v>0</v>
      </c>
      <c r="Q48" s="246">
        <f>ROUND(E48*P48,2)</f>
        <v>0</v>
      </c>
      <c r="R48" s="246"/>
      <c r="S48" s="246" t="s">
        <v>185</v>
      </c>
      <c r="T48" s="246">
        <v>0</v>
      </c>
      <c r="U48" s="247">
        <f>ROUND(E48*T48,2)</f>
        <v>0</v>
      </c>
      <c r="V48" s="246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 t="s">
        <v>153</v>
      </c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</row>
    <row r="49" spans="1:60" outlineLevel="1">
      <c r="A49" s="221">
        <v>16</v>
      </c>
      <c r="B49" s="232" t="s">
        <v>210</v>
      </c>
      <c r="C49" s="275" t="s">
        <v>211</v>
      </c>
      <c r="D49" s="234" t="s">
        <v>206</v>
      </c>
      <c r="E49" s="239">
        <v>1</v>
      </c>
      <c r="F49" s="245"/>
      <c r="G49" s="246">
        <f>ROUND(E49*F49,2)</f>
        <v>0</v>
      </c>
      <c r="H49" s="245"/>
      <c r="I49" s="246">
        <f>ROUND(E49*H49,2)</f>
        <v>0</v>
      </c>
      <c r="J49" s="245"/>
      <c r="K49" s="246">
        <f>ROUND(E49*J49,2)</f>
        <v>0</v>
      </c>
      <c r="L49" s="246">
        <v>21</v>
      </c>
      <c r="M49" s="246">
        <f>G49*(1+L49/100)</f>
        <v>0</v>
      </c>
      <c r="N49" s="246">
        <v>0</v>
      </c>
      <c r="O49" s="246">
        <f>ROUND(E49*N49,2)</f>
        <v>0</v>
      </c>
      <c r="P49" s="246">
        <v>0</v>
      </c>
      <c r="Q49" s="246">
        <f>ROUND(E49*P49,2)</f>
        <v>0</v>
      </c>
      <c r="R49" s="246"/>
      <c r="S49" s="246" t="s">
        <v>185</v>
      </c>
      <c r="T49" s="246">
        <v>0</v>
      </c>
      <c r="U49" s="247">
        <f>ROUND(E49*T49,2)</f>
        <v>0</v>
      </c>
      <c r="V49" s="246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 t="s">
        <v>153</v>
      </c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</row>
    <row r="50" spans="1:60" outlineLevel="1">
      <c r="A50" s="221"/>
      <c r="B50" s="232"/>
      <c r="C50" s="276" t="s">
        <v>212</v>
      </c>
      <c r="D50" s="235"/>
      <c r="E50" s="240">
        <v>1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7"/>
      <c r="V50" s="246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 t="s">
        <v>155</v>
      </c>
      <c r="AH50" s="220">
        <v>0</v>
      </c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</row>
    <row r="51" spans="1:60" ht="33.75" outlineLevel="1">
      <c r="A51" s="221">
        <v>17</v>
      </c>
      <c r="B51" s="232" t="s">
        <v>213</v>
      </c>
      <c r="C51" s="275" t="s">
        <v>214</v>
      </c>
      <c r="D51" s="234" t="s">
        <v>206</v>
      </c>
      <c r="E51" s="239">
        <v>1</v>
      </c>
      <c r="F51" s="245"/>
      <c r="G51" s="246">
        <f>ROUND(E51*F51,2)</f>
        <v>0</v>
      </c>
      <c r="H51" s="245"/>
      <c r="I51" s="246">
        <f>ROUND(E51*H51,2)</f>
        <v>0</v>
      </c>
      <c r="J51" s="245"/>
      <c r="K51" s="246">
        <f>ROUND(E51*J51,2)</f>
        <v>0</v>
      </c>
      <c r="L51" s="246">
        <v>21</v>
      </c>
      <c r="M51" s="246">
        <f>G51*(1+L51/100)</f>
        <v>0</v>
      </c>
      <c r="N51" s="246">
        <v>0</v>
      </c>
      <c r="O51" s="246">
        <f>ROUND(E51*N51,2)</f>
        <v>0</v>
      </c>
      <c r="P51" s="246">
        <v>0</v>
      </c>
      <c r="Q51" s="246">
        <f>ROUND(E51*P51,2)</f>
        <v>0</v>
      </c>
      <c r="R51" s="246"/>
      <c r="S51" s="246" t="s">
        <v>185</v>
      </c>
      <c r="T51" s="246">
        <v>0</v>
      </c>
      <c r="U51" s="247">
        <f>ROUND(E51*T51,2)</f>
        <v>0</v>
      </c>
      <c r="V51" s="246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 t="s">
        <v>153</v>
      </c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0"/>
      <c r="BC51" s="220"/>
      <c r="BD51" s="220"/>
      <c r="BE51" s="220"/>
      <c r="BF51" s="220"/>
      <c r="BG51" s="220"/>
      <c r="BH51" s="220"/>
    </row>
    <row r="52" spans="1:60" outlineLevel="1">
      <c r="A52" s="221"/>
      <c r="B52" s="232"/>
      <c r="C52" s="276" t="s">
        <v>215</v>
      </c>
      <c r="D52" s="235"/>
      <c r="E52" s="240">
        <v>1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7"/>
      <c r="V52" s="246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 t="s">
        <v>155</v>
      </c>
      <c r="AH52" s="220">
        <v>0</v>
      </c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</row>
    <row r="53" spans="1:60" ht="22.5" outlineLevel="1">
      <c r="A53" s="221">
        <v>18</v>
      </c>
      <c r="B53" s="232" t="s">
        <v>216</v>
      </c>
      <c r="C53" s="275" t="s">
        <v>217</v>
      </c>
      <c r="D53" s="234" t="s">
        <v>206</v>
      </c>
      <c r="E53" s="239">
        <v>1</v>
      </c>
      <c r="F53" s="245"/>
      <c r="G53" s="246">
        <f>ROUND(E53*F53,2)</f>
        <v>0</v>
      </c>
      <c r="H53" s="245"/>
      <c r="I53" s="246">
        <f>ROUND(E53*H53,2)</f>
        <v>0</v>
      </c>
      <c r="J53" s="245"/>
      <c r="K53" s="246">
        <f>ROUND(E53*J53,2)</f>
        <v>0</v>
      </c>
      <c r="L53" s="246">
        <v>21</v>
      </c>
      <c r="M53" s="246">
        <f>G53*(1+L53/100)</f>
        <v>0</v>
      </c>
      <c r="N53" s="246">
        <v>0</v>
      </c>
      <c r="O53" s="246">
        <f>ROUND(E53*N53,2)</f>
        <v>0</v>
      </c>
      <c r="P53" s="246">
        <v>0</v>
      </c>
      <c r="Q53" s="246">
        <f>ROUND(E53*P53,2)</f>
        <v>0</v>
      </c>
      <c r="R53" s="246"/>
      <c r="S53" s="246" t="s">
        <v>185</v>
      </c>
      <c r="T53" s="246">
        <v>0</v>
      </c>
      <c r="U53" s="247">
        <f>ROUND(E53*T53,2)</f>
        <v>0</v>
      </c>
      <c r="V53" s="246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 t="s">
        <v>153</v>
      </c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</row>
    <row r="54" spans="1:60" outlineLevel="1">
      <c r="A54" s="221"/>
      <c r="B54" s="232"/>
      <c r="C54" s="276" t="s">
        <v>218</v>
      </c>
      <c r="D54" s="235"/>
      <c r="E54" s="240">
        <v>1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7"/>
      <c r="V54" s="246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 t="s">
        <v>155</v>
      </c>
      <c r="AH54" s="220">
        <v>0</v>
      </c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</row>
    <row r="55" spans="1:60" ht="22.5" outlineLevel="1">
      <c r="A55" s="221">
        <v>19</v>
      </c>
      <c r="B55" s="232" t="s">
        <v>219</v>
      </c>
      <c r="C55" s="275" t="s">
        <v>220</v>
      </c>
      <c r="D55" s="234" t="s">
        <v>206</v>
      </c>
      <c r="E55" s="239">
        <v>1</v>
      </c>
      <c r="F55" s="245"/>
      <c r="G55" s="246">
        <f>ROUND(E55*F55,2)</f>
        <v>0</v>
      </c>
      <c r="H55" s="245"/>
      <c r="I55" s="246">
        <f>ROUND(E55*H55,2)</f>
        <v>0</v>
      </c>
      <c r="J55" s="245"/>
      <c r="K55" s="246">
        <f>ROUND(E55*J55,2)</f>
        <v>0</v>
      </c>
      <c r="L55" s="246">
        <v>21</v>
      </c>
      <c r="M55" s="246">
        <f>G55*(1+L55/100)</f>
        <v>0</v>
      </c>
      <c r="N55" s="246">
        <v>0</v>
      </c>
      <c r="O55" s="246">
        <f>ROUND(E55*N55,2)</f>
        <v>0</v>
      </c>
      <c r="P55" s="246">
        <v>0</v>
      </c>
      <c r="Q55" s="246">
        <f>ROUND(E55*P55,2)</f>
        <v>0</v>
      </c>
      <c r="R55" s="246"/>
      <c r="S55" s="246" t="s">
        <v>185</v>
      </c>
      <c r="T55" s="246">
        <v>0</v>
      </c>
      <c r="U55" s="247">
        <f>ROUND(E55*T55,2)</f>
        <v>0</v>
      </c>
      <c r="V55" s="246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 t="s">
        <v>153</v>
      </c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</row>
    <row r="56" spans="1:60" outlineLevel="1">
      <c r="A56" s="221">
        <v>20</v>
      </c>
      <c r="B56" s="232" t="s">
        <v>221</v>
      </c>
      <c r="C56" s="275" t="s">
        <v>222</v>
      </c>
      <c r="D56" s="234" t="s">
        <v>162</v>
      </c>
      <c r="E56" s="239">
        <v>1</v>
      </c>
      <c r="F56" s="245"/>
      <c r="G56" s="246">
        <f>ROUND(E56*F56,2)</f>
        <v>0</v>
      </c>
      <c r="H56" s="245"/>
      <c r="I56" s="246">
        <f>ROUND(E56*H56,2)</f>
        <v>0</v>
      </c>
      <c r="J56" s="245"/>
      <c r="K56" s="246">
        <f>ROUND(E56*J56,2)</f>
        <v>0</v>
      </c>
      <c r="L56" s="246">
        <v>21</v>
      </c>
      <c r="M56" s="246">
        <f>G56*(1+L56/100)</f>
        <v>0</v>
      </c>
      <c r="N56" s="246">
        <v>1.4500000000000001E-2</v>
      </c>
      <c r="O56" s="246">
        <f>ROUND(E56*N56,2)</f>
        <v>0.01</v>
      </c>
      <c r="P56" s="246">
        <v>0</v>
      </c>
      <c r="Q56" s="246">
        <f>ROUND(E56*P56,2)</f>
        <v>0</v>
      </c>
      <c r="R56" s="246" t="s">
        <v>163</v>
      </c>
      <c r="S56" s="246" t="s">
        <v>152</v>
      </c>
      <c r="T56" s="246">
        <v>0</v>
      </c>
      <c r="U56" s="247">
        <f>ROUND(E56*T56,2)</f>
        <v>0</v>
      </c>
      <c r="V56" s="246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 t="s">
        <v>164</v>
      </c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</row>
    <row r="57" spans="1:60" outlineLevel="1">
      <c r="A57" s="221"/>
      <c r="B57" s="232"/>
      <c r="C57" s="276" t="s">
        <v>165</v>
      </c>
      <c r="D57" s="235"/>
      <c r="E57" s="240">
        <v>1</v>
      </c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7"/>
      <c r="V57" s="246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 t="s">
        <v>155</v>
      </c>
      <c r="AH57" s="220">
        <v>0</v>
      </c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</row>
    <row r="58" spans="1:60">
      <c r="A58" s="228" t="s">
        <v>146</v>
      </c>
      <c r="B58" s="233" t="s">
        <v>70</v>
      </c>
      <c r="C58" s="277" t="s">
        <v>71</v>
      </c>
      <c r="D58" s="236"/>
      <c r="E58" s="241"/>
      <c r="F58" s="248"/>
      <c r="G58" s="248">
        <f>SUMIF(AG59:AG60,"&lt;&gt;NOR",G59:G60)</f>
        <v>0</v>
      </c>
      <c r="H58" s="248"/>
      <c r="I58" s="248">
        <f>SUM(I59:I60)</f>
        <v>0</v>
      </c>
      <c r="J58" s="248"/>
      <c r="K58" s="248">
        <f>SUM(K59:K60)</f>
        <v>0</v>
      </c>
      <c r="L58" s="248"/>
      <c r="M58" s="248">
        <f>SUM(M59:M60)</f>
        <v>0</v>
      </c>
      <c r="N58" s="248"/>
      <c r="O58" s="248">
        <f>SUM(O59:O60)</f>
        <v>1.18</v>
      </c>
      <c r="P58" s="248"/>
      <c r="Q58" s="248">
        <f>SUM(Q59:Q60)</f>
        <v>0</v>
      </c>
      <c r="R58" s="248"/>
      <c r="S58" s="248"/>
      <c r="T58" s="248"/>
      <c r="U58" s="249">
        <f>SUM(U59:U60)</f>
        <v>52</v>
      </c>
      <c r="V58" s="248"/>
      <c r="AG58" t="s">
        <v>147</v>
      </c>
    </row>
    <row r="59" spans="1:60" outlineLevel="1">
      <c r="A59" s="221">
        <v>21</v>
      </c>
      <c r="B59" s="232" t="s">
        <v>223</v>
      </c>
      <c r="C59" s="275" t="s">
        <v>224</v>
      </c>
      <c r="D59" s="234" t="s">
        <v>150</v>
      </c>
      <c r="E59" s="239">
        <v>100</v>
      </c>
      <c r="F59" s="245"/>
      <c r="G59" s="246">
        <f>ROUND(E59*F59,2)</f>
        <v>0</v>
      </c>
      <c r="H59" s="245"/>
      <c r="I59" s="246">
        <f>ROUND(E59*H59,2)</f>
        <v>0</v>
      </c>
      <c r="J59" s="245"/>
      <c r="K59" s="246">
        <f>ROUND(E59*J59,2)</f>
        <v>0</v>
      </c>
      <c r="L59" s="246">
        <v>21</v>
      </c>
      <c r="M59" s="246">
        <f>G59*(1+L59/100)</f>
        <v>0</v>
      </c>
      <c r="N59" s="246">
        <v>5.9199999999999999E-3</v>
      </c>
      <c r="O59" s="246">
        <f>ROUND(E59*N59,2)</f>
        <v>0.59</v>
      </c>
      <c r="P59" s="246">
        <v>0</v>
      </c>
      <c r="Q59" s="246">
        <f>ROUND(E59*P59,2)</f>
        <v>0</v>
      </c>
      <c r="R59" s="246"/>
      <c r="S59" s="246" t="s">
        <v>185</v>
      </c>
      <c r="T59" s="246">
        <v>0.26</v>
      </c>
      <c r="U59" s="247">
        <f>ROUND(E59*T59,2)</f>
        <v>26</v>
      </c>
      <c r="V59" s="246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 t="s">
        <v>153</v>
      </c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</row>
    <row r="60" spans="1:60" outlineLevel="1">
      <c r="A60" s="221">
        <v>22</v>
      </c>
      <c r="B60" s="232" t="s">
        <v>225</v>
      </c>
      <c r="C60" s="275" t="s">
        <v>226</v>
      </c>
      <c r="D60" s="234" t="s">
        <v>150</v>
      </c>
      <c r="E60" s="239">
        <v>100</v>
      </c>
      <c r="F60" s="245"/>
      <c r="G60" s="246">
        <f>ROUND(E60*F60,2)</f>
        <v>0</v>
      </c>
      <c r="H60" s="245"/>
      <c r="I60" s="246">
        <f>ROUND(E60*H60,2)</f>
        <v>0</v>
      </c>
      <c r="J60" s="245"/>
      <c r="K60" s="246">
        <f>ROUND(E60*J60,2)</f>
        <v>0</v>
      </c>
      <c r="L60" s="246">
        <v>21</v>
      </c>
      <c r="M60" s="246">
        <f>G60*(1+L60/100)</f>
        <v>0</v>
      </c>
      <c r="N60" s="246">
        <v>5.9199999999999999E-3</v>
      </c>
      <c r="O60" s="246">
        <f>ROUND(E60*N60,2)</f>
        <v>0.59</v>
      </c>
      <c r="P60" s="246">
        <v>0</v>
      </c>
      <c r="Q60" s="246">
        <f>ROUND(E60*P60,2)</f>
        <v>0</v>
      </c>
      <c r="R60" s="246"/>
      <c r="S60" s="246" t="s">
        <v>185</v>
      </c>
      <c r="T60" s="246">
        <v>0.26</v>
      </c>
      <c r="U60" s="247">
        <f>ROUND(E60*T60,2)</f>
        <v>26</v>
      </c>
      <c r="V60" s="246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 t="s">
        <v>227</v>
      </c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</row>
    <row r="61" spans="1:60" ht="25.5">
      <c r="A61" s="228" t="s">
        <v>146</v>
      </c>
      <c r="B61" s="233" t="s">
        <v>72</v>
      </c>
      <c r="C61" s="277" t="s">
        <v>73</v>
      </c>
      <c r="D61" s="236"/>
      <c r="E61" s="241"/>
      <c r="F61" s="248"/>
      <c r="G61" s="248">
        <f>SUMIF(AG62:AG63,"&lt;&gt;NOR",G62:G63)</f>
        <v>0</v>
      </c>
      <c r="H61" s="248"/>
      <c r="I61" s="248">
        <f>SUM(I62:I63)</f>
        <v>0</v>
      </c>
      <c r="J61" s="248"/>
      <c r="K61" s="248">
        <f>SUM(K62:K63)</f>
        <v>0</v>
      </c>
      <c r="L61" s="248"/>
      <c r="M61" s="248">
        <f>SUM(M62:M63)</f>
        <v>0</v>
      </c>
      <c r="N61" s="248"/>
      <c r="O61" s="248">
        <f>SUM(O62:O63)</f>
        <v>0.01</v>
      </c>
      <c r="P61" s="248"/>
      <c r="Q61" s="248">
        <f>SUM(Q62:Q63)</f>
        <v>0</v>
      </c>
      <c r="R61" s="248"/>
      <c r="S61" s="248"/>
      <c r="T61" s="248"/>
      <c r="U61" s="249">
        <f>SUM(U62:U63)</f>
        <v>56.48</v>
      </c>
      <c r="V61" s="248"/>
      <c r="AG61" t="s">
        <v>147</v>
      </c>
    </row>
    <row r="62" spans="1:60" outlineLevel="1">
      <c r="A62" s="221">
        <v>23</v>
      </c>
      <c r="B62" s="232" t="s">
        <v>228</v>
      </c>
      <c r="C62" s="275" t="s">
        <v>229</v>
      </c>
      <c r="D62" s="234" t="s">
        <v>150</v>
      </c>
      <c r="E62" s="239">
        <v>149.6</v>
      </c>
      <c r="F62" s="245"/>
      <c r="G62" s="246">
        <f>ROUND(E62*F62,2)</f>
        <v>0</v>
      </c>
      <c r="H62" s="245"/>
      <c r="I62" s="246">
        <f>ROUND(E62*H62,2)</f>
        <v>0</v>
      </c>
      <c r="J62" s="245"/>
      <c r="K62" s="246">
        <f>ROUND(E62*J62,2)</f>
        <v>0</v>
      </c>
      <c r="L62" s="246">
        <v>21</v>
      </c>
      <c r="M62" s="246">
        <f>G62*(1+L62/100)</f>
        <v>0</v>
      </c>
      <c r="N62" s="246">
        <v>4.0000000000000003E-5</v>
      </c>
      <c r="O62" s="246">
        <f>ROUND(E62*N62,2)</f>
        <v>0.01</v>
      </c>
      <c r="P62" s="246">
        <v>0</v>
      </c>
      <c r="Q62" s="246">
        <f>ROUND(E62*P62,2)</f>
        <v>0</v>
      </c>
      <c r="R62" s="246" t="s">
        <v>151</v>
      </c>
      <c r="S62" s="246" t="s">
        <v>152</v>
      </c>
      <c r="T62" s="246">
        <v>0.308</v>
      </c>
      <c r="U62" s="247">
        <f>ROUND(E62*T62,2)</f>
        <v>46.08</v>
      </c>
      <c r="V62" s="246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 t="s">
        <v>153</v>
      </c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</row>
    <row r="63" spans="1:60" outlineLevel="1">
      <c r="A63" s="221">
        <v>24</v>
      </c>
      <c r="B63" s="232" t="s">
        <v>230</v>
      </c>
      <c r="C63" s="275" t="s">
        <v>231</v>
      </c>
      <c r="D63" s="234" t="s">
        <v>150</v>
      </c>
      <c r="E63" s="239">
        <v>80</v>
      </c>
      <c r="F63" s="245"/>
      <c r="G63" s="246">
        <f>ROUND(E63*F63,2)</f>
        <v>0</v>
      </c>
      <c r="H63" s="245"/>
      <c r="I63" s="246">
        <f>ROUND(E63*H63,2)</f>
        <v>0</v>
      </c>
      <c r="J63" s="245"/>
      <c r="K63" s="246">
        <f>ROUND(E63*J63,2)</f>
        <v>0</v>
      </c>
      <c r="L63" s="246">
        <v>21</v>
      </c>
      <c r="M63" s="246">
        <f>G63*(1+L63/100)</f>
        <v>0</v>
      </c>
      <c r="N63" s="246">
        <v>1.0000000000000001E-5</v>
      </c>
      <c r="O63" s="246">
        <f>ROUND(E63*N63,2)</f>
        <v>0</v>
      </c>
      <c r="P63" s="246">
        <v>0</v>
      </c>
      <c r="Q63" s="246">
        <f>ROUND(E63*P63,2)</f>
        <v>0</v>
      </c>
      <c r="R63" s="246" t="s">
        <v>179</v>
      </c>
      <c r="S63" s="246" t="s">
        <v>152</v>
      </c>
      <c r="T63" s="246">
        <v>0.13</v>
      </c>
      <c r="U63" s="247">
        <f>ROUND(E63*T63,2)</f>
        <v>10.4</v>
      </c>
      <c r="V63" s="246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 t="s">
        <v>153</v>
      </c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</row>
    <row r="64" spans="1:60">
      <c r="A64" s="228" t="s">
        <v>146</v>
      </c>
      <c r="B64" s="233" t="s">
        <v>74</v>
      </c>
      <c r="C64" s="277" t="s">
        <v>75</v>
      </c>
      <c r="D64" s="236"/>
      <c r="E64" s="241"/>
      <c r="F64" s="248"/>
      <c r="G64" s="248">
        <f>SUMIF(AG65:AG78,"&lt;&gt;NOR",G65:G78)</f>
        <v>0</v>
      </c>
      <c r="H64" s="248"/>
      <c r="I64" s="248">
        <f>SUM(I65:I78)</f>
        <v>0</v>
      </c>
      <c r="J64" s="248"/>
      <c r="K64" s="248">
        <f>SUM(K65:K78)</f>
        <v>0</v>
      </c>
      <c r="L64" s="248"/>
      <c r="M64" s="248">
        <f>SUM(M65:M78)</f>
        <v>0</v>
      </c>
      <c r="N64" s="248"/>
      <c r="O64" s="248">
        <f>SUM(O65:O78)</f>
        <v>0</v>
      </c>
      <c r="P64" s="248"/>
      <c r="Q64" s="248">
        <f>SUM(Q65:Q78)</f>
        <v>2.35</v>
      </c>
      <c r="R64" s="248"/>
      <c r="S64" s="248"/>
      <c r="T64" s="248"/>
      <c r="U64" s="249">
        <f>SUM(U65:U78)</f>
        <v>13.809999999999999</v>
      </c>
      <c r="V64" s="248"/>
      <c r="AG64" t="s">
        <v>147</v>
      </c>
    </row>
    <row r="65" spans="1:60" ht="22.5" outlineLevel="1">
      <c r="A65" s="221">
        <v>25</v>
      </c>
      <c r="B65" s="232" t="s">
        <v>232</v>
      </c>
      <c r="C65" s="275" t="s">
        <v>233</v>
      </c>
      <c r="D65" s="234" t="s">
        <v>150</v>
      </c>
      <c r="E65" s="239">
        <v>8.8320000000000007</v>
      </c>
      <c r="F65" s="245"/>
      <c r="G65" s="246">
        <f>ROUND(E65*F65,2)</f>
        <v>0</v>
      </c>
      <c r="H65" s="245"/>
      <c r="I65" s="246">
        <f>ROUND(E65*H65,2)</f>
        <v>0</v>
      </c>
      <c r="J65" s="245"/>
      <c r="K65" s="246">
        <f>ROUND(E65*J65,2)</f>
        <v>0</v>
      </c>
      <c r="L65" s="246">
        <v>21</v>
      </c>
      <c r="M65" s="246">
        <f>G65*(1+L65/100)</f>
        <v>0</v>
      </c>
      <c r="N65" s="246">
        <v>3.3E-4</v>
      </c>
      <c r="O65" s="246">
        <f>ROUND(E65*N65,2)</f>
        <v>0</v>
      </c>
      <c r="P65" s="246">
        <v>1.223E-2</v>
      </c>
      <c r="Q65" s="246">
        <f>ROUND(E65*P65,2)</f>
        <v>0.11</v>
      </c>
      <c r="R65" s="246" t="s">
        <v>234</v>
      </c>
      <c r="S65" s="246" t="s">
        <v>152</v>
      </c>
      <c r="T65" s="246">
        <v>0.26800000000000002</v>
      </c>
      <c r="U65" s="247">
        <f>ROUND(E65*T65,2)</f>
        <v>2.37</v>
      </c>
      <c r="V65" s="246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 t="s">
        <v>153</v>
      </c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</row>
    <row r="66" spans="1:60" outlineLevel="1">
      <c r="A66" s="221"/>
      <c r="B66" s="232"/>
      <c r="C66" s="276" t="s">
        <v>235</v>
      </c>
      <c r="D66" s="235"/>
      <c r="E66" s="240">
        <v>8.8320000000000007</v>
      </c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7"/>
      <c r="V66" s="246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 t="s">
        <v>155</v>
      </c>
      <c r="AH66" s="220">
        <v>0</v>
      </c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</row>
    <row r="67" spans="1:60" ht="22.5" outlineLevel="1">
      <c r="A67" s="221">
        <v>26</v>
      </c>
      <c r="B67" s="232" t="s">
        <v>236</v>
      </c>
      <c r="C67" s="275" t="s">
        <v>237</v>
      </c>
      <c r="D67" s="234" t="s">
        <v>150</v>
      </c>
      <c r="E67" s="239">
        <v>35.799999999999997</v>
      </c>
      <c r="F67" s="245"/>
      <c r="G67" s="246">
        <f>ROUND(E67*F67,2)</f>
        <v>0</v>
      </c>
      <c r="H67" s="245"/>
      <c r="I67" s="246">
        <f>ROUND(E67*H67,2)</f>
        <v>0</v>
      </c>
      <c r="J67" s="245"/>
      <c r="K67" s="246">
        <f>ROUND(E67*J67,2)</f>
        <v>0</v>
      </c>
      <c r="L67" s="246">
        <v>21</v>
      </c>
      <c r="M67" s="246">
        <f>G67*(1+L67/100)</f>
        <v>0</v>
      </c>
      <c r="N67" s="246">
        <v>0</v>
      </c>
      <c r="O67" s="246">
        <f>ROUND(E67*N67,2)</f>
        <v>0</v>
      </c>
      <c r="P67" s="246">
        <v>0.02</v>
      </c>
      <c r="Q67" s="246">
        <f>ROUND(E67*P67,2)</f>
        <v>0.72</v>
      </c>
      <c r="R67" s="246" t="s">
        <v>234</v>
      </c>
      <c r="S67" s="246" t="s">
        <v>152</v>
      </c>
      <c r="T67" s="246">
        <v>7.8E-2</v>
      </c>
      <c r="U67" s="247">
        <f>ROUND(E67*T67,2)</f>
        <v>2.79</v>
      </c>
      <c r="V67" s="246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 t="s">
        <v>153</v>
      </c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</row>
    <row r="68" spans="1:60" outlineLevel="1">
      <c r="A68" s="221"/>
      <c r="B68" s="232"/>
      <c r="C68" s="276" t="s">
        <v>238</v>
      </c>
      <c r="D68" s="235"/>
      <c r="E68" s="240">
        <v>31.7</v>
      </c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7"/>
      <c r="V68" s="246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 t="s">
        <v>155</v>
      </c>
      <c r="AH68" s="220">
        <v>0</v>
      </c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</row>
    <row r="69" spans="1:60" outlineLevel="1">
      <c r="A69" s="221"/>
      <c r="B69" s="232"/>
      <c r="C69" s="276" t="s">
        <v>239</v>
      </c>
      <c r="D69" s="235"/>
      <c r="E69" s="240">
        <v>4.0999999999999996</v>
      </c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7"/>
      <c r="V69" s="246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 t="s">
        <v>155</v>
      </c>
      <c r="AH69" s="220">
        <v>0</v>
      </c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</row>
    <row r="70" spans="1:60" outlineLevel="1">
      <c r="A70" s="221">
        <v>27</v>
      </c>
      <c r="B70" s="232" t="s">
        <v>240</v>
      </c>
      <c r="C70" s="275" t="s">
        <v>241</v>
      </c>
      <c r="D70" s="234" t="s">
        <v>162</v>
      </c>
      <c r="E70" s="239">
        <v>2</v>
      </c>
      <c r="F70" s="245"/>
      <c r="G70" s="246">
        <f>ROUND(E70*F70,2)</f>
        <v>0</v>
      </c>
      <c r="H70" s="245"/>
      <c r="I70" s="246">
        <f>ROUND(E70*H70,2)</f>
        <v>0</v>
      </c>
      <c r="J70" s="245"/>
      <c r="K70" s="246">
        <f>ROUND(E70*J70,2)</f>
        <v>0</v>
      </c>
      <c r="L70" s="246">
        <v>21</v>
      </c>
      <c r="M70" s="246">
        <f>G70*(1+L70/100)</f>
        <v>0</v>
      </c>
      <c r="N70" s="246">
        <v>0</v>
      </c>
      <c r="O70" s="246">
        <f>ROUND(E70*N70,2)</f>
        <v>0</v>
      </c>
      <c r="P70" s="246">
        <v>0</v>
      </c>
      <c r="Q70" s="246">
        <f>ROUND(E70*P70,2)</f>
        <v>0</v>
      </c>
      <c r="R70" s="246" t="s">
        <v>234</v>
      </c>
      <c r="S70" s="246" t="s">
        <v>152</v>
      </c>
      <c r="T70" s="246">
        <v>0.08</v>
      </c>
      <c r="U70" s="247">
        <f>ROUND(E70*T70,2)</f>
        <v>0.16</v>
      </c>
      <c r="V70" s="246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 t="s">
        <v>153</v>
      </c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220"/>
      <c r="AW70" s="220"/>
      <c r="AX70" s="220"/>
      <c r="AY70" s="220"/>
      <c r="AZ70" s="220"/>
      <c r="BA70" s="220"/>
      <c r="BB70" s="220"/>
      <c r="BC70" s="220"/>
      <c r="BD70" s="220"/>
      <c r="BE70" s="220"/>
      <c r="BF70" s="220"/>
      <c r="BG70" s="220"/>
      <c r="BH70" s="220"/>
    </row>
    <row r="71" spans="1:60" outlineLevel="1">
      <c r="A71" s="221"/>
      <c r="B71" s="232"/>
      <c r="C71" s="276" t="s">
        <v>242</v>
      </c>
      <c r="D71" s="235"/>
      <c r="E71" s="240">
        <v>2</v>
      </c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7"/>
      <c r="V71" s="246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 t="s">
        <v>155</v>
      </c>
      <c r="AH71" s="220">
        <v>0</v>
      </c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0"/>
      <c r="BE71" s="220"/>
      <c r="BF71" s="220"/>
      <c r="BG71" s="220"/>
      <c r="BH71" s="220"/>
    </row>
    <row r="72" spans="1:60" ht="22.5" outlineLevel="1">
      <c r="A72" s="221">
        <v>28</v>
      </c>
      <c r="B72" s="232" t="s">
        <v>243</v>
      </c>
      <c r="C72" s="275" t="s">
        <v>244</v>
      </c>
      <c r="D72" s="234" t="s">
        <v>150</v>
      </c>
      <c r="E72" s="239">
        <v>1.6</v>
      </c>
      <c r="F72" s="245"/>
      <c r="G72" s="246">
        <f>ROUND(E72*F72,2)</f>
        <v>0</v>
      </c>
      <c r="H72" s="245"/>
      <c r="I72" s="246">
        <f>ROUND(E72*H72,2)</f>
        <v>0</v>
      </c>
      <c r="J72" s="245"/>
      <c r="K72" s="246">
        <f>ROUND(E72*J72,2)</f>
        <v>0</v>
      </c>
      <c r="L72" s="246">
        <v>21</v>
      </c>
      <c r="M72" s="246">
        <f>G72*(1+L72/100)</f>
        <v>0</v>
      </c>
      <c r="N72" s="246">
        <v>1.17E-3</v>
      </c>
      <c r="O72" s="246">
        <f>ROUND(E72*N72,2)</f>
        <v>0</v>
      </c>
      <c r="P72" s="246">
        <v>7.5999999999999998E-2</v>
      </c>
      <c r="Q72" s="246">
        <f>ROUND(E72*P72,2)</f>
        <v>0.12</v>
      </c>
      <c r="R72" s="246" t="s">
        <v>234</v>
      </c>
      <c r="S72" s="246" t="s">
        <v>152</v>
      </c>
      <c r="T72" s="246">
        <v>0.93899999999999995</v>
      </c>
      <c r="U72" s="247">
        <f>ROUND(E72*T72,2)</f>
        <v>1.5</v>
      </c>
      <c r="V72" s="246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 t="s">
        <v>153</v>
      </c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</row>
    <row r="73" spans="1:60" outlineLevel="1">
      <c r="A73" s="221"/>
      <c r="B73" s="232"/>
      <c r="C73" s="276" t="s">
        <v>245</v>
      </c>
      <c r="D73" s="235"/>
      <c r="E73" s="240">
        <v>1.6</v>
      </c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7"/>
      <c r="V73" s="246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 t="s">
        <v>155</v>
      </c>
      <c r="AH73" s="220">
        <v>0</v>
      </c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0"/>
      <c r="BE73" s="220"/>
      <c r="BF73" s="220"/>
      <c r="BG73" s="220"/>
      <c r="BH73" s="220"/>
    </row>
    <row r="74" spans="1:60" outlineLevel="1">
      <c r="A74" s="221">
        <v>29</v>
      </c>
      <c r="B74" s="232" t="s">
        <v>246</v>
      </c>
      <c r="C74" s="275" t="s">
        <v>247</v>
      </c>
      <c r="D74" s="234" t="s">
        <v>150</v>
      </c>
      <c r="E74" s="239">
        <v>1.528</v>
      </c>
      <c r="F74" s="245"/>
      <c r="G74" s="246">
        <f>ROUND(E74*F74,2)</f>
        <v>0</v>
      </c>
      <c r="H74" s="245"/>
      <c r="I74" s="246">
        <f>ROUND(E74*H74,2)</f>
        <v>0</v>
      </c>
      <c r="J74" s="245"/>
      <c r="K74" s="246">
        <f>ROUND(E74*J74,2)</f>
        <v>0</v>
      </c>
      <c r="L74" s="246">
        <v>21</v>
      </c>
      <c r="M74" s="246">
        <f>G74*(1+L74/100)</f>
        <v>0</v>
      </c>
      <c r="N74" s="246">
        <v>6.7000000000000002E-4</v>
      </c>
      <c r="O74" s="246">
        <f>ROUND(E74*N74,2)</f>
        <v>0</v>
      </c>
      <c r="P74" s="246">
        <v>0.26100000000000001</v>
      </c>
      <c r="Q74" s="246">
        <f>ROUND(E74*P74,2)</f>
        <v>0.4</v>
      </c>
      <c r="R74" s="246"/>
      <c r="S74" s="246" t="s">
        <v>185</v>
      </c>
      <c r="T74" s="246">
        <v>0.25800000000000001</v>
      </c>
      <c r="U74" s="247">
        <f>ROUND(E74*T74,2)</f>
        <v>0.39</v>
      </c>
      <c r="V74" s="246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 t="s">
        <v>153</v>
      </c>
      <c r="AH74" s="220"/>
      <c r="AI74" s="220"/>
      <c r="AJ74" s="220"/>
      <c r="AK74" s="220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20"/>
      <c r="AW74" s="220"/>
      <c r="AX74" s="220"/>
      <c r="AY74" s="220"/>
      <c r="AZ74" s="220"/>
      <c r="BA74" s="220"/>
      <c r="BB74" s="220"/>
      <c r="BC74" s="220"/>
      <c r="BD74" s="220"/>
      <c r="BE74" s="220"/>
      <c r="BF74" s="220"/>
      <c r="BG74" s="220"/>
      <c r="BH74" s="220"/>
    </row>
    <row r="75" spans="1:60" outlineLevel="1">
      <c r="A75" s="221"/>
      <c r="B75" s="232"/>
      <c r="C75" s="276" t="s">
        <v>248</v>
      </c>
      <c r="D75" s="235"/>
      <c r="E75" s="240">
        <v>1.528</v>
      </c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7"/>
      <c r="V75" s="246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 t="s">
        <v>155</v>
      </c>
      <c r="AH75" s="220">
        <v>0</v>
      </c>
      <c r="AI75" s="220"/>
      <c r="AJ75" s="220"/>
      <c r="AK75" s="220"/>
      <c r="AL75" s="220"/>
      <c r="AM75" s="220"/>
      <c r="AN75" s="220"/>
      <c r="AO75" s="220"/>
      <c r="AP75" s="220"/>
      <c r="AQ75" s="220"/>
      <c r="AR75" s="220"/>
      <c r="AS75" s="220"/>
      <c r="AT75" s="220"/>
      <c r="AU75" s="220"/>
      <c r="AV75" s="220"/>
      <c r="AW75" s="220"/>
      <c r="AX75" s="220"/>
      <c r="AY75" s="220"/>
      <c r="AZ75" s="220"/>
      <c r="BA75" s="220"/>
      <c r="BB75" s="220"/>
      <c r="BC75" s="220"/>
      <c r="BD75" s="220"/>
      <c r="BE75" s="220"/>
      <c r="BF75" s="220"/>
      <c r="BG75" s="220"/>
      <c r="BH75" s="220"/>
    </row>
    <row r="76" spans="1:60" outlineLevel="1">
      <c r="A76" s="221">
        <v>30</v>
      </c>
      <c r="B76" s="232" t="s">
        <v>249</v>
      </c>
      <c r="C76" s="275" t="s">
        <v>250</v>
      </c>
      <c r="D76" s="234" t="s">
        <v>206</v>
      </c>
      <c r="E76" s="239">
        <v>1</v>
      </c>
      <c r="F76" s="245"/>
      <c r="G76" s="246">
        <f>ROUND(E76*F76,2)</f>
        <v>0</v>
      </c>
      <c r="H76" s="245"/>
      <c r="I76" s="246">
        <f>ROUND(E76*H76,2)</f>
        <v>0</v>
      </c>
      <c r="J76" s="245"/>
      <c r="K76" s="246">
        <f>ROUND(E76*J76,2)</f>
        <v>0</v>
      </c>
      <c r="L76" s="246">
        <v>21</v>
      </c>
      <c r="M76" s="246">
        <f>G76*(1+L76/100)</f>
        <v>0</v>
      </c>
      <c r="N76" s="246">
        <v>0</v>
      </c>
      <c r="O76" s="246">
        <f>ROUND(E76*N76,2)</f>
        <v>0</v>
      </c>
      <c r="P76" s="246">
        <v>0</v>
      </c>
      <c r="Q76" s="246">
        <f>ROUND(E76*P76,2)</f>
        <v>0</v>
      </c>
      <c r="R76" s="246"/>
      <c r="S76" s="246" t="s">
        <v>185</v>
      </c>
      <c r="T76" s="246">
        <v>0</v>
      </c>
      <c r="U76" s="247">
        <f>ROUND(E76*T76,2)</f>
        <v>0</v>
      </c>
      <c r="V76" s="246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 t="s">
        <v>153</v>
      </c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</row>
    <row r="77" spans="1:60" outlineLevel="1">
      <c r="A77" s="221">
        <v>31</v>
      </c>
      <c r="B77" s="232" t="s">
        <v>251</v>
      </c>
      <c r="C77" s="275" t="s">
        <v>252</v>
      </c>
      <c r="D77" s="234" t="s">
        <v>150</v>
      </c>
      <c r="E77" s="239">
        <v>20</v>
      </c>
      <c r="F77" s="245"/>
      <c r="G77" s="246">
        <f>ROUND(E77*F77,2)</f>
        <v>0</v>
      </c>
      <c r="H77" s="245"/>
      <c r="I77" s="246">
        <f>ROUND(E77*H77,2)</f>
        <v>0</v>
      </c>
      <c r="J77" s="245"/>
      <c r="K77" s="246">
        <f>ROUND(E77*J77,2)</f>
        <v>0</v>
      </c>
      <c r="L77" s="246">
        <v>21</v>
      </c>
      <c r="M77" s="246">
        <f>G77*(1+L77/100)</f>
        <v>0</v>
      </c>
      <c r="N77" s="246">
        <v>0</v>
      </c>
      <c r="O77" s="246">
        <f>ROUND(E77*N77,2)</f>
        <v>0</v>
      </c>
      <c r="P77" s="246">
        <v>0.05</v>
      </c>
      <c r="Q77" s="246">
        <f>ROUND(E77*P77,2)</f>
        <v>1</v>
      </c>
      <c r="R77" s="246"/>
      <c r="S77" s="246" t="s">
        <v>185</v>
      </c>
      <c r="T77" s="246">
        <v>0.33</v>
      </c>
      <c r="U77" s="247">
        <f>ROUND(E77*T77,2)</f>
        <v>6.6</v>
      </c>
      <c r="V77" s="246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 t="s">
        <v>153</v>
      </c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0"/>
      <c r="BE77" s="220"/>
      <c r="BF77" s="220"/>
      <c r="BG77" s="220"/>
      <c r="BH77" s="220"/>
    </row>
    <row r="78" spans="1:60" ht="22.5" outlineLevel="1">
      <c r="A78" s="221"/>
      <c r="B78" s="232"/>
      <c r="C78" s="276" t="s">
        <v>253</v>
      </c>
      <c r="D78" s="235"/>
      <c r="E78" s="240">
        <v>20</v>
      </c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7"/>
      <c r="V78" s="246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 t="s">
        <v>155</v>
      </c>
      <c r="AH78" s="220">
        <v>0</v>
      </c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0"/>
      <c r="BG78" s="220"/>
      <c r="BH78" s="220"/>
    </row>
    <row r="79" spans="1:60">
      <c r="A79" s="228" t="s">
        <v>146</v>
      </c>
      <c r="B79" s="233" t="s">
        <v>76</v>
      </c>
      <c r="C79" s="277" t="s">
        <v>77</v>
      </c>
      <c r="D79" s="236"/>
      <c r="E79" s="241"/>
      <c r="F79" s="248"/>
      <c r="G79" s="248">
        <f>SUMIF(AG80:AG80,"&lt;&gt;NOR",G80:G80)</f>
        <v>0</v>
      </c>
      <c r="H79" s="248"/>
      <c r="I79" s="248">
        <f>SUM(I80:I80)</f>
        <v>0</v>
      </c>
      <c r="J79" s="248"/>
      <c r="K79" s="248">
        <f>SUM(K80:K80)</f>
        <v>0</v>
      </c>
      <c r="L79" s="248"/>
      <c r="M79" s="248">
        <f>SUM(M80:M80)</f>
        <v>0</v>
      </c>
      <c r="N79" s="248"/>
      <c r="O79" s="248">
        <f>SUM(O80:O80)</f>
        <v>0</v>
      </c>
      <c r="P79" s="248"/>
      <c r="Q79" s="248">
        <f>SUM(Q80:Q80)</f>
        <v>0</v>
      </c>
      <c r="R79" s="248"/>
      <c r="S79" s="248"/>
      <c r="T79" s="248"/>
      <c r="U79" s="249">
        <f>SUM(U80:U80)</f>
        <v>5.03</v>
      </c>
      <c r="V79" s="248"/>
      <c r="AG79" t="s">
        <v>147</v>
      </c>
    </row>
    <row r="80" spans="1:60" outlineLevel="1">
      <c r="A80" s="221">
        <v>32</v>
      </c>
      <c r="B80" s="232" t="s">
        <v>254</v>
      </c>
      <c r="C80" s="275" t="s">
        <v>255</v>
      </c>
      <c r="D80" s="234" t="s">
        <v>256</v>
      </c>
      <c r="E80" s="239">
        <v>5.8983999999999996</v>
      </c>
      <c r="F80" s="245"/>
      <c r="G80" s="246">
        <f>ROUND(E80*F80,2)</f>
        <v>0</v>
      </c>
      <c r="H80" s="245"/>
      <c r="I80" s="246">
        <f>ROUND(E80*H80,2)</f>
        <v>0</v>
      </c>
      <c r="J80" s="245"/>
      <c r="K80" s="246">
        <f>ROUND(E80*J80,2)</f>
        <v>0</v>
      </c>
      <c r="L80" s="246">
        <v>21</v>
      </c>
      <c r="M80" s="246">
        <f>G80*(1+L80/100)</f>
        <v>0</v>
      </c>
      <c r="N80" s="246">
        <v>0</v>
      </c>
      <c r="O80" s="246">
        <f>ROUND(E80*N80,2)</f>
        <v>0</v>
      </c>
      <c r="P80" s="246">
        <v>0</v>
      </c>
      <c r="Q80" s="246">
        <f>ROUND(E80*P80,2)</f>
        <v>0</v>
      </c>
      <c r="R80" s="246" t="s">
        <v>151</v>
      </c>
      <c r="S80" s="246" t="s">
        <v>152</v>
      </c>
      <c r="T80" s="246">
        <v>0.85199999999999998</v>
      </c>
      <c r="U80" s="247">
        <f>ROUND(E80*T80,2)</f>
        <v>5.03</v>
      </c>
      <c r="V80" s="246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 t="s">
        <v>257</v>
      </c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</row>
    <row r="81" spans="1:60">
      <c r="A81" s="228" t="s">
        <v>146</v>
      </c>
      <c r="B81" s="233" t="s">
        <v>78</v>
      </c>
      <c r="C81" s="277" t="s">
        <v>79</v>
      </c>
      <c r="D81" s="236"/>
      <c r="E81" s="241"/>
      <c r="F81" s="248"/>
      <c r="G81" s="248">
        <f>SUMIF(AG82:AG85,"&lt;&gt;NOR",G82:G85)</f>
        <v>0</v>
      </c>
      <c r="H81" s="248"/>
      <c r="I81" s="248">
        <f>SUM(I82:I85)</f>
        <v>0</v>
      </c>
      <c r="J81" s="248"/>
      <c r="K81" s="248">
        <f>SUM(K82:K85)</f>
        <v>0</v>
      </c>
      <c r="L81" s="248"/>
      <c r="M81" s="248">
        <f>SUM(M82:M85)</f>
        <v>0</v>
      </c>
      <c r="N81" s="248"/>
      <c r="O81" s="248">
        <f>SUM(O82:O85)</f>
        <v>0.28000000000000003</v>
      </c>
      <c r="P81" s="248"/>
      <c r="Q81" s="248">
        <f>SUM(Q82:Q85)</f>
        <v>0</v>
      </c>
      <c r="R81" s="248"/>
      <c r="S81" s="248"/>
      <c r="T81" s="248"/>
      <c r="U81" s="249">
        <f>SUM(U82:U85)</f>
        <v>29.700000000000003</v>
      </c>
      <c r="V81" s="248"/>
      <c r="AG81" t="s">
        <v>147</v>
      </c>
    </row>
    <row r="82" spans="1:60" outlineLevel="1">
      <c r="A82" s="221">
        <v>33</v>
      </c>
      <c r="B82" s="232" t="s">
        <v>258</v>
      </c>
      <c r="C82" s="275" t="s">
        <v>259</v>
      </c>
      <c r="D82" s="234" t="s">
        <v>150</v>
      </c>
      <c r="E82" s="239">
        <v>76</v>
      </c>
      <c r="F82" s="245"/>
      <c r="G82" s="246">
        <f>ROUND(E82*F82,2)</f>
        <v>0</v>
      </c>
      <c r="H82" s="245"/>
      <c r="I82" s="246">
        <f>ROUND(E82*H82,2)</f>
        <v>0</v>
      </c>
      <c r="J82" s="245"/>
      <c r="K82" s="246">
        <f>ROUND(E82*J82,2)</f>
        <v>0</v>
      </c>
      <c r="L82" s="246">
        <v>21</v>
      </c>
      <c r="M82" s="246">
        <f>G82*(1+L82/100)</f>
        <v>0</v>
      </c>
      <c r="N82" s="246">
        <v>3.6800000000000001E-3</v>
      </c>
      <c r="O82" s="246">
        <f>ROUND(E82*N82,2)</f>
        <v>0.28000000000000003</v>
      </c>
      <c r="P82" s="246">
        <v>0</v>
      </c>
      <c r="Q82" s="246">
        <f>ROUND(E82*P82,2)</f>
        <v>0</v>
      </c>
      <c r="R82" s="246" t="s">
        <v>260</v>
      </c>
      <c r="S82" s="246" t="s">
        <v>152</v>
      </c>
      <c r="T82" s="246">
        <v>0.38500000000000001</v>
      </c>
      <c r="U82" s="247">
        <f>ROUND(E82*T82,2)</f>
        <v>29.26</v>
      </c>
      <c r="V82" s="246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 t="s">
        <v>153</v>
      </c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</row>
    <row r="83" spans="1:60" outlineLevel="1">
      <c r="A83" s="221"/>
      <c r="B83" s="232"/>
      <c r="C83" s="278" t="s">
        <v>261</v>
      </c>
      <c r="D83" s="237"/>
      <c r="E83" s="242"/>
      <c r="F83" s="250"/>
      <c r="G83" s="251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7"/>
      <c r="V83" s="246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 t="s">
        <v>169</v>
      </c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9" t="str">
        <f>C83</f>
        <v>dvouvrstvá</v>
      </c>
      <c r="BB83" s="220"/>
      <c r="BC83" s="220"/>
      <c r="BD83" s="220"/>
      <c r="BE83" s="220"/>
      <c r="BF83" s="220"/>
      <c r="BG83" s="220"/>
      <c r="BH83" s="220"/>
    </row>
    <row r="84" spans="1:60" ht="22.5" outlineLevel="1">
      <c r="A84" s="221"/>
      <c r="B84" s="232"/>
      <c r="C84" s="276" t="s">
        <v>262</v>
      </c>
      <c r="D84" s="235"/>
      <c r="E84" s="240">
        <v>76</v>
      </c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7"/>
      <c r="V84" s="246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 t="s">
        <v>155</v>
      </c>
      <c r="AH84" s="220">
        <v>0</v>
      </c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</row>
    <row r="85" spans="1:60" outlineLevel="1">
      <c r="A85" s="221">
        <v>34</v>
      </c>
      <c r="B85" s="232" t="s">
        <v>263</v>
      </c>
      <c r="C85" s="275" t="s">
        <v>264</v>
      </c>
      <c r="D85" s="234" t="s">
        <v>256</v>
      </c>
      <c r="E85" s="239">
        <v>0.27967999999999998</v>
      </c>
      <c r="F85" s="245"/>
      <c r="G85" s="246">
        <f>ROUND(E85*F85,2)</f>
        <v>0</v>
      </c>
      <c r="H85" s="245"/>
      <c r="I85" s="246">
        <f>ROUND(E85*H85,2)</f>
        <v>0</v>
      </c>
      <c r="J85" s="245"/>
      <c r="K85" s="246">
        <f>ROUND(E85*J85,2)</f>
        <v>0</v>
      </c>
      <c r="L85" s="246">
        <v>21</v>
      </c>
      <c r="M85" s="246">
        <f>G85*(1+L85/100)</f>
        <v>0</v>
      </c>
      <c r="N85" s="246">
        <v>0</v>
      </c>
      <c r="O85" s="246">
        <f>ROUND(E85*N85,2)</f>
        <v>0</v>
      </c>
      <c r="P85" s="246">
        <v>0</v>
      </c>
      <c r="Q85" s="246">
        <f>ROUND(E85*P85,2)</f>
        <v>0</v>
      </c>
      <c r="R85" s="246" t="s">
        <v>260</v>
      </c>
      <c r="S85" s="246" t="s">
        <v>152</v>
      </c>
      <c r="T85" s="246">
        <v>1.5669999999999999</v>
      </c>
      <c r="U85" s="247">
        <f>ROUND(E85*T85,2)</f>
        <v>0.44</v>
      </c>
      <c r="V85" s="246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 t="s">
        <v>257</v>
      </c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</row>
    <row r="86" spans="1:60">
      <c r="A86" s="228" t="s">
        <v>146</v>
      </c>
      <c r="B86" s="233" t="s">
        <v>80</v>
      </c>
      <c r="C86" s="277" t="s">
        <v>81</v>
      </c>
      <c r="D86" s="236"/>
      <c r="E86" s="241"/>
      <c r="F86" s="248"/>
      <c r="G86" s="248">
        <f>SUMIF(AG87:AG91,"&lt;&gt;NOR",G87:G91)</f>
        <v>0</v>
      </c>
      <c r="H86" s="248"/>
      <c r="I86" s="248">
        <f>SUM(I87:I91)</f>
        <v>0</v>
      </c>
      <c r="J86" s="248"/>
      <c r="K86" s="248">
        <f>SUM(K87:K91)</f>
        <v>0</v>
      </c>
      <c r="L86" s="248"/>
      <c r="M86" s="248">
        <f>SUM(M87:M91)</f>
        <v>0</v>
      </c>
      <c r="N86" s="248"/>
      <c r="O86" s="248">
        <f>SUM(O87:O91)</f>
        <v>0.03</v>
      </c>
      <c r="P86" s="248"/>
      <c r="Q86" s="248">
        <f>SUM(Q87:Q91)</f>
        <v>0</v>
      </c>
      <c r="R86" s="248"/>
      <c r="S86" s="248"/>
      <c r="T86" s="248"/>
      <c r="U86" s="249">
        <f>SUM(U87:U91)</f>
        <v>3.5799999999999996</v>
      </c>
      <c r="V86" s="248"/>
      <c r="AG86" t="s">
        <v>147</v>
      </c>
    </row>
    <row r="87" spans="1:60" ht="22.5" outlineLevel="1">
      <c r="A87" s="221">
        <v>35</v>
      </c>
      <c r="B87" s="232" t="s">
        <v>265</v>
      </c>
      <c r="C87" s="275" t="s">
        <v>266</v>
      </c>
      <c r="D87" s="234" t="s">
        <v>150</v>
      </c>
      <c r="E87" s="239">
        <v>15.3</v>
      </c>
      <c r="F87" s="245"/>
      <c r="G87" s="246">
        <f>ROUND(E87*F87,2)</f>
        <v>0</v>
      </c>
      <c r="H87" s="245"/>
      <c r="I87" s="246">
        <f>ROUND(E87*H87,2)</f>
        <v>0</v>
      </c>
      <c r="J87" s="245"/>
      <c r="K87" s="246">
        <f>ROUND(E87*J87,2)</f>
        <v>0</v>
      </c>
      <c r="L87" s="246">
        <v>21</v>
      </c>
      <c r="M87" s="246">
        <f>G87*(1+L87/100)</f>
        <v>0</v>
      </c>
      <c r="N87" s="246">
        <v>5.2999999999999998E-4</v>
      </c>
      <c r="O87" s="246">
        <f>ROUND(E87*N87,2)</f>
        <v>0.01</v>
      </c>
      <c r="P87" s="246">
        <v>0</v>
      </c>
      <c r="Q87" s="246">
        <f>ROUND(E87*P87,2)</f>
        <v>0</v>
      </c>
      <c r="R87" s="246" t="s">
        <v>267</v>
      </c>
      <c r="S87" s="246" t="s">
        <v>152</v>
      </c>
      <c r="T87" s="246">
        <v>0.23100000000000001</v>
      </c>
      <c r="U87" s="247">
        <f>ROUND(E87*T87,2)</f>
        <v>3.53</v>
      </c>
      <c r="V87" s="246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 t="s">
        <v>153</v>
      </c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</row>
    <row r="88" spans="1:60" outlineLevel="1">
      <c r="A88" s="221"/>
      <c r="B88" s="232"/>
      <c r="C88" s="276" t="s">
        <v>170</v>
      </c>
      <c r="D88" s="235"/>
      <c r="E88" s="240">
        <v>15.3</v>
      </c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7"/>
      <c r="V88" s="246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 t="s">
        <v>155</v>
      </c>
      <c r="AH88" s="220">
        <v>0</v>
      </c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</row>
    <row r="89" spans="1:60" outlineLevel="1">
      <c r="A89" s="221">
        <v>36</v>
      </c>
      <c r="B89" s="232" t="s">
        <v>268</v>
      </c>
      <c r="C89" s="275" t="s">
        <v>269</v>
      </c>
      <c r="D89" s="234" t="s">
        <v>150</v>
      </c>
      <c r="E89" s="239">
        <v>15.3</v>
      </c>
      <c r="F89" s="245"/>
      <c r="G89" s="246">
        <f>ROUND(E89*F89,2)</f>
        <v>0</v>
      </c>
      <c r="H89" s="245"/>
      <c r="I89" s="246">
        <f>ROUND(E89*H89,2)</f>
        <v>0</v>
      </c>
      <c r="J89" s="245"/>
      <c r="K89" s="246">
        <f>ROUND(E89*J89,2)</f>
        <v>0</v>
      </c>
      <c r="L89" s="246">
        <v>21</v>
      </c>
      <c r="M89" s="246">
        <f>G89*(1+L89/100)</f>
        <v>0</v>
      </c>
      <c r="N89" s="246">
        <v>1.5E-3</v>
      </c>
      <c r="O89" s="246">
        <f>ROUND(E89*N89,2)</f>
        <v>0.02</v>
      </c>
      <c r="P89" s="246">
        <v>0</v>
      </c>
      <c r="Q89" s="246">
        <f>ROUND(E89*P89,2)</f>
        <v>0</v>
      </c>
      <c r="R89" s="246" t="s">
        <v>163</v>
      </c>
      <c r="S89" s="246" t="s">
        <v>152</v>
      </c>
      <c r="T89" s="246">
        <v>0</v>
      </c>
      <c r="U89" s="247">
        <f>ROUND(E89*T89,2)</f>
        <v>0</v>
      </c>
      <c r="V89" s="246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 t="s">
        <v>164</v>
      </c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20"/>
      <c r="BD89" s="220"/>
      <c r="BE89" s="220"/>
      <c r="BF89" s="220"/>
      <c r="BG89" s="220"/>
      <c r="BH89" s="220"/>
    </row>
    <row r="90" spans="1:60" outlineLevel="1">
      <c r="A90" s="221"/>
      <c r="B90" s="232"/>
      <c r="C90" s="276" t="s">
        <v>170</v>
      </c>
      <c r="D90" s="235"/>
      <c r="E90" s="240">
        <v>15.3</v>
      </c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7"/>
      <c r="V90" s="246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 t="s">
        <v>155</v>
      </c>
      <c r="AH90" s="220">
        <v>0</v>
      </c>
      <c r="AI90" s="220"/>
      <c r="AJ90" s="220"/>
      <c r="AK90" s="220"/>
      <c r="AL90" s="220"/>
      <c r="AM90" s="220"/>
      <c r="AN90" s="220"/>
      <c r="AO90" s="220"/>
      <c r="AP90" s="220"/>
      <c r="AQ90" s="220"/>
      <c r="AR90" s="220"/>
      <c r="AS90" s="220"/>
      <c r="AT90" s="220"/>
      <c r="AU90" s="220"/>
      <c r="AV90" s="220"/>
      <c r="AW90" s="220"/>
      <c r="AX90" s="220"/>
      <c r="AY90" s="220"/>
      <c r="AZ90" s="220"/>
      <c r="BA90" s="220"/>
      <c r="BB90" s="220"/>
      <c r="BC90" s="220"/>
      <c r="BD90" s="220"/>
      <c r="BE90" s="220"/>
      <c r="BF90" s="220"/>
      <c r="BG90" s="220"/>
      <c r="BH90" s="220"/>
    </row>
    <row r="91" spans="1:60" outlineLevel="1">
      <c r="A91" s="221">
        <v>37</v>
      </c>
      <c r="B91" s="232" t="s">
        <v>270</v>
      </c>
      <c r="C91" s="275" t="s">
        <v>271</v>
      </c>
      <c r="D91" s="234" t="s">
        <v>256</v>
      </c>
      <c r="E91" s="239">
        <v>3.1060000000000001E-2</v>
      </c>
      <c r="F91" s="245"/>
      <c r="G91" s="246">
        <f>ROUND(E91*F91,2)</f>
        <v>0</v>
      </c>
      <c r="H91" s="245"/>
      <c r="I91" s="246">
        <f>ROUND(E91*H91,2)</f>
        <v>0</v>
      </c>
      <c r="J91" s="245"/>
      <c r="K91" s="246">
        <f>ROUND(E91*J91,2)</f>
        <v>0</v>
      </c>
      <c r="L91" s="246">
        <v>21</v>
      </c>
      <c r="M91" s="246">
        <f>G91*(1+L91/100)</f>
        <v>0</v>
      </c>
      <c r="N91" s="246">
        <v>0</v>
      </c>
      <c r="O91" s="246">
        <f>ROUND(E91*N91,2)</f>
        <v>0</v>
      </c>
      <c r="P91" s="246">
        <v>0</v>
      </c>
      <c r="Q91" s="246">
        <f>ROUND(E91*P91,2)</f>
        <v>0</v>
      </c>
      <c r="R91" s="246" t="s">
        <v>267</v>
      </c>
      <c r="S91" s="246" t="s">
        <v>152</v>
      </c>
      <c r="T91" s="246">
        <v>1.74</v>
      </c>
      <c r="U91" s="247">
        <f>ROUND(E91*T91,2)</f>
        <v>0.05</v>
      </c>
      <c r="V91" s="246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 t="s">
        <v>257</v>
      </c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0"/>
      <c r="BE91" s="220"/>
      <c r="BF91" s="220"/>
      <c r="BG91" s="220"/>
      <c r="BH91" s="220"/>
    </row>
    <row r="92" spans="1:60">
      <c r="A92" s="228" t="s">
        <v>146</v>
      </c>
      <c r="B92" s="233" t="s">
        <v>82</v>
      </c>
      <c r="C92" s="277" t="s">
        <v>83</v>
      </c>
      <c r="D92" s="236"/>
      <c r="E92" s="241"/>
      <c r="F92" s="248"/>
      <c r="G92" s="248">
        <f>SUMIF(AG93:AG108,"&lt;&gt;NOR",G93:G108)</f>
        <v>0</v>
      </c>
      <c r="H92" s="248"/>
      <c r="I92" s="248">
        <f>SUM(I93:I108)</f>
        <v>0</v>
      </c>
      <c r="J92" s="248"/>
      <c r="K92" s="248">
        <f>SUM(K93:K108)</f>
        <v>0</v>
      </c>
      <c r="L92" s="248"/>
      <c r="M92" s="248">
        <f>SUM(M93:M108)</f>
        <v>0</v>
      </c>
      <c r="N92" s="248"/>
      <c r="O92" s="248">
        <f>SUM(O93:O108)</f>
        <v>0.04</v>
      </c>
      <c r="P92" s="248"/>
      <c r="Q92" s="248">
        <f>SUM(Q93:Q108)</f>
        <v>0</v>
      </c>
      <c r="R92" s="248"/>
      <c r="S92" s="248"/>
      <c r="T92" s="248"/>
      <c r="U92" s="249">
        <f>SUM(U93:U108)</f>
        <v>38.53</v>
      </c>
      <c r="V92" s="248"/>
      <c r="AG92" t="s">
        <v>147</v>
      </c>
    </row>
    <row r="93" spans="1:60" ht="22.5" outlineLevel="1">
      <c r="A93" s="221">
        <v>38</v>
      </c>
      <c r="B93" s="232" t="s">
        <v>272</v>
      </c>
      <c r="C93" s="275" t="s">
        <v>273</v>
      </c>
      <c r="D93" s="234" t="s">
        <v>162</v>
      </c>
      <c r="E93" s="239">
        <v>1</v>
      </c>
      <c r="F93" s="245"/>
      <c r="G93" s="246">
        <f>ROUND(E93*F93,2)</f>
        <v>0</v>
      </c>
      <c r="H93" s="245"/>
      <c r="I93" s="246">
        <f>ROUND(E93*H93,2)</f>
        <v>0</v>
      </c>
      <c r="J93" s="245"/>
      <c r="K93" s="246">
        <f>ROUND(E93*J93,2)</f>
        <v>0</v>
      </c>
      <c r="L93" s="246">
        <v>21</v>
      </c>
      <c r="M93" s="246">
        <f>G93*(1+L93/100)</f>
        <v>0</v>
      </c>
      <c r="N93" s="246">
        <v>4.8999999999999998E-4</v>
      </c>
      <c r="O93" s="246">
        <f>ROUND(E93*N93,2)</f>
        <v>0</v>
      </c>
      <c r="P93" s="246">
        <v>0</v>
      </c>
      <c r="Q93" s="246">
        <f>ROUND(E93*P93,2)</f>
        <v>0</v>
      </c>
      <c r="R93" s="246" t="s">
        <v>274</v>
      </c>
      <c r="S93" s="246" t="s">
        <v>152</v>
      </c>
      <c r="T93" s="246">
        <v>0.13300000000000001</v>
      </c>
      <c r="U93" s="247">
        <f>ROUND(E93*T93,2)</f>
        <v>0.13</v>
      </c>
      <c r="V93" s="246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 t="s">
        <v>153</v>
      </c>
      <c r="AH93" s="220"/>
      <c r="AI93" s="220"/>
      <c r="AJ93" s="220"/>
      <c r="AK93" s="220"/>
      <c r="AL93" s="220"/>
      <c r="AM93" s="220"/>
      <c r="AN93" s="220"/>
      <c r="AO93" s="220"/>
      <c r="AP93" s="220"/>
      <c r="AQ93" s="220"/>
      <c r="AR93" s="220"/>
      <c r="AS93" s="220"/>
      <c r="AT93" s="220"/>
      <c r="AU93" s="220"/>
      <c r="AV93" s="220"/>
      <c r="AW93" s="220"/>
      <c r="AX93" s="220"/>
      <c r="AY93" s="220"/>
      <c r="AZ93" s="220"/>
      <c r="BA93" s="220"/>
      <c r="BB93" s="220"/>
      <c r="BC93" s="220"/>
      <c r="BD93" s="220"/>
      <c r="BE93" s="220"/>
      <c r="BF93" s="220"/>
      <c r="BG93" s="220"/>
      <c r="BH93" s="220"/>
    </row>
    <row r="94" spans="1:60" outlineLevel="1">
      <c r="A94" s="221">
        <v>39</v>
      </c>
      <c r="B94" s="232" t="s">
        <v>275</v>
      </c>
      <c r="C94" s="275" t="s">
        <v>276</v>
      </c>
      <c r="D94" s="234" t="s">
        <v>202</v>
      </c>
      <c r="E94" s="239">
        <v>50</v>
      </c>
      <c r="F94" s="245"/>
      <c r="G94" s="246">
        <f>ROUND(E94*F94,2)</f>
        <v>0</v>
      </c>
      <c r="H94" s="245"/>
      <c r="I94" s="246">
        <f>ROUND(E94*H94,2)</f>
        <v>0</v>
      </c>
      <c r="J94" s="245"/>
      <c r="K94" s="246">
        <f>ROUND(E94*J94,2)</f>
        <v>0</v>
      </c>
      <c r="L94" s="246">
        <v>21</v>
      </c>
      <c r="M94" s="246">
        <f>G94*(1+L94/100)</f>
        <v>0</v>
      </c>
      <c r="N94" s="246">
        <v>0</v>
      </c>
      <c r="O94" s="246">
        <f>ROUND(E94*N94,2)</f>
        <v>0</v>
      </c>
      <c r="P94" s="246">
        <v>0</v>
      </c>
      <c r="Q94" s="246">
        <f>ROUND(E94*P94,2)</f>
        <v>0</v>
      </c>
      <c r="R94" s="246" t="s">
        <v>274</v>
      </c>
      <c r="S94" s="246" t="s">
        <v>152</v>
      </c>
      <c r="T94" s="246">
        <v>4.8000000000000001E-2</v>
      </c>
      <c r="U94" s="247">
        <f>ROUND(E94*T94,2)</f>
        <v>2.4</v>
      </c>
      <c r="V94" s="246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 t="s">
        <v>153</v>
      </c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</row>
    <row r="95" spans="1:60" ht="22.5" outlineLevel="1">
      <c r="A95" s="221">
        <v>40</v>
      </c>
      <c r="B95" s="232" t="s">
        <v>277</v>
      </c>
      <c r="C95" s="275" t="s">
        <v>278</v>
      </c>
      <c r="D95" s="234" t="s">
        <v>202</v>
      </c>
      <c r="E95" s="239">
        <v>16</v>
      </c>
      <c r="F95" s="245"/>
      <c r="G95" s="246">
        <f>ROUND(E95*F95,2)</f>
        <v>0</v>
      </c>
      <c r="H95" s="245"/>
      <c r="I95" s="246">
        <f>ROUND(E95*H95,2)</f>
        <v>0</v>
      </c>
      <c r="J95" s="245"/>
      <c r="K95" s="246">
        <f>ROUND(E95*J95,2)</f>
        <v>0</v>
      </c>
      <c r="L95" s="246">
        <v>21</v>
      </c>
      <c r="M95" s="246">
        <f>G95*(1+L95/100)</f>
        <v>0</v>
      </c>
      <c r="N95" s="246">
        <v>5.1999999999999995E-4</v>
      </c>
      <c r="O95" s="246">
        <f>ROUND(E95*N95,2)</f>
        <v>0.01</v>
      </c>
      <c r="P95" s="246">
        <v>0</v>
      </c>
      <c r="Q95" s="246">
        <f>ROUND(E95*P95,2)</f>
        <v>0</v>
      </c>
      <c r="R95" s="246"/>
      <c r="S95" s="246" t="s">
        <v>185</v>
      </c>
      <c r="T95" s="246">
        <v>0.52900000000000003</v>
      </c>
      <c r="U95" s="247">
        <f>ROUND(E95*T95,2)</f>
        <v>8.4600000000000009</v>
      </c>
      <c r="V95" s="246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 t="s">
        <v>153</v>
      </c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</row>
    <row r="96" spans="1:60" ht="22.5" outlineLevel="1">
      <c r="A96" s="221"/>
      <c r="B96" s="232"/>
      <c r="C96" s="278" t="s">
        <v>279</v>
      </c>
      <c r="D96" s="237"/>
      <c r="E96" s="242"/>
      <c r="F96" s="250"/>
      <c r="G96" s="251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7"/>
      <c r="V96" s="246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 t="s">
        <v>169</v>
      </c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9" t="str">
        <f>C96</f>
        <v>Potrubí včetně tvarovek, objímek a vložek pro tlumení hluku. Včetně zednických výpomocí a pružného zapravení pro provedení stoupacího potrubí.</v>
      </c>
      <c r="BB96" s="220"/>
      <c r="BC96" s="220"/>
      <c r="BD96" s="220"/>
      <c r="BE96" s="220"/>
      <c r="BF96" s="220"/>
      <c r="BG96" s="220"/>
      <c r="BH96" s="220"/>
    </row>
    <row r="97" spans="1:60" outlineLevel="1">
      <c r="A97" s="221"/>
      <c r="B97" s="232"/>
      <c r="C97" s="278" t="s">
        <v>280</v>
      </c>
      <c r="D97" s="237"/>
      <c r="E97" s="242"/>
      <c r="F97" s="250"/>
      <c r="G97" s="251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7"/>
      <c r="V97" s="246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 t="s">
        <v>169</v>
      </c>
      <c r="AH97" s="220"/>
      <c r="AI97" s="220"/>
      <c r="AJ97" s="220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9" t="str">
        <f>C97</f>
        <v>Včetně zřízení a demontáže pomocného lešení.</v>
      </c>
      <c r="BB97" s="220"/>
      <c r="BC97" s="220"/>
      <c r="BD97" s="220"/>
      <c r="BE97" s="220"/>
      <c r="BF97" s="220"/>
      <c r="BG97" s="220"/>
      <c r="BH97" s="220"/>
    </row>
    <row r="98" spans="1:60" ht="22.5" outlineLevel="1">
      <c r="A98" s="221">
        <v>41</v>
      </c>
      <c r="B98" s="232" t="s">
        <v>281</v>
      </c>
      <c r="C98" s="275" t="s">
        <v>282</v>
      </c>
      <c r="D98" s="234" t="s">
        <v>202</v>
      </c>
      <c r="E98" s="239">
        <v>17</v>
      </c>
      <c r="F98" s="245"/>
      <c r="G98" s="246">
        <f>ROUND(E98*F98,2)</f>
        <v>0</v>
      </c>
      <c r="H98" s="245"/>
      <c r="I98" s="246">
        <f>ROUND(E98*H98,2)</f>
        <v>0</v>
      </c>
      <c r="J98" s="245"/>
      <c r="K98" s="246">
        <f>ROUND(E98*J98,2)</f>
        <v>0</v>
      </c>
      <c r="L98" s="246">
        <v>21</v>
      </c>
      <c r="M98" s="246">
        <f>G98*(1+L98/100)</f>
        <v>0</v>
      </c>
      <c r="N98" s="246">
        <v>7.7999999999999999E-4</v>
      </c>
      <c r="O98" s="246">
        <f>ROUND(E98*N98,2)</f>
        <v>0.01</v>
      </c>
      <c r="P98" s="246">
        <v>0</v>
      </c>
      <c r="Q98" s="246">
        <f>ROUND(E98*P98,2)</f>
        <v>0</v>
      </c>
      <c r="R98" s="246"/>
      <c r="S98" s="246" t="s">
        <v>185</v>
      </c>
      <c r="T98" s="246">
        <v>0.81899999999999995</v>
      </c>
      <c r="U98" s="247">
        <f>ROUND(E98*T98,2)</f>
        <v>13.92</v>
      </c>
      <c r="V98" s="246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 t="s">
        <v>153</v>
      </c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0"/>
      <c r="BF98" s="220"/>
      <c r="BG98" s="220"/>
      <c r="BH98" s="220"/>
    </row>
    <row r="99" spans="1:60" ht="22.5" outlineLevel="1">
      <c r="A99" s="221"/>
      <c r="B99" s="232"/>
      <c r="C99" s="278" t="s">
        <v>279</v>
      </c>
      <c r="D99" s="237"/>
      <c r="E99" s="242"/>
      <c r="F99" s="250"/>
      <c r="G99" s="251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7"/>
      <c r="V99" s="246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 t="s">
        <v>169</v>
      </c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9" t="str">
        <f>C99</f>
        <v>Potrubí včetně tvarovek, objímek a vložek pro tlumení hluku. Včetně zednických výpomocí a pružného zapravení pro provedení stoupacího potrubí.</v>
      </c>
      <c r="BB99" s="220"/>
      <c r="BC99" s="220"/>
      <c r="BD99" s="220"/>
      <c r="BE99" s="220"/>
      <c r="BF99" s="220"/>
      <c r="BG99" s="220"/>
      <c r="BH99" s="220"/>
    </row>
    <row r="100" spans="1:60" outlineLevel="1">
      <c r="A100" s="221"/>
      <c r="B100" s="232"/>
      <c r="C100" s="278" t="s">
        <v>280</v>
      </c>
      <c r="D100" s="237"/>
      <c r="E100" s="242"/>
      <c r="F100" s="250"/>
      <c r="G100" s="251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7"/>
      <c r="V100" s="246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 t="s">
        <v>169</v>
      </c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9" t="str">
        <f>C100</f>
        <v>Včetně zřízení a demontáže pomocného lešení.</v>
      </c>
      <c r="BB100" s="220"/>
      <c r="BC100" s="220"/>
      <c r="BD100" s="220"/>
      <c r="BE100" s="220"/>
      <c r="BF100" s="220"/>
      <c r="BG100" s="220"/>
      <c r="BH100" s="220"/>
    </row>
    <row r="101" spans="1:60" ht="22.5" outlineLevel="1">
      <c r="A101" s="221">
        <v>42</v>
      </c>
      <c r="B101" s="232" t="s">
        <v>283</v>
      </c>
      <c r="C101" s="275" t="s">
        <v>284</v>
      </c>
      <c r="D101" s="234" t="s">
        <v>202</v>
      </c>
      <c r="E101" s="239">
        <v>17</v>
      </c>
      <c r="F101" s="245"/>
      <c r="G101" s="246">
        <f>ROUND(E101*F101,2)</f>
        <v>0</v>
      </c>
      <c r="H101" s="245"/>
      <c r="I101" s="246">
        <f>ROUND(E101*H101,2)</f>
        <v>0</v>
      </c>
      <c r="J101" s="245"/>
      <c r="K101" s="246">
        <f>ROUND(E101*J101,2)</f>
        <v>0</v>
      </c>
      <c r="L101" s="246">
        <v>21</v>
      </c>
      <c r="M101" s="246">
        <f>G101*(1+L101/100)</f>
        <v>0</v>
      </c>
      <c r="N101" s="246">
        <v>1.31E-3</v>
      </c>
      <c r="O101" s="246">
        <f>ROUND(E101*N101,2)</f>
        <v>0.02</v>
      </c>
      <c r="P101" s="246">
        <v>0</v>
      </c>
      <c r="Q101" s="246">
        <f>ROUND(E101*P101,2)</f>
        <v>0</v>
      </c>
      <c r="R101" s="246"/>
      <c r="S101" s="246" t="s">
        <v>185</v>
      </c>
      <c r="T101" s="246">
        <v>0.79700000000000004</v>
      </c>
      <c r="U101" s="247">
        <f>ROUND(E101*T101,2)</f>
        <v>13.55</v>
      </c>
      <c r="V101" s="246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 t="s">
        <v>153</v>
      </c>
      <c r="AH101" s="220"/>
      <c r="AI101" s="220"/>
      <c r="AJ101" s="220"/>
      <c r="AK101" s="220"/>
      <c r="AL101" s="220"/>
      <c r="AM101" s="220"/>
      <c r="AN101" s="220"/>
      <c r="AO101" s="220"/>
      <c r="AP101" s="220"/>
      <c r="AQ101" s="220"/>
      <c r="AR101" s="220"/>
      <c r="AS101" s="220"/>
      <c r="AT101" s="220"/>
      <c r="AU101" s="220"/>
      <c r="AV101" s="220"/>
      <c r="AW101" s="220"/>
      <c r="AX101" s="220"/>
      <c r="AY101" s="220"/>
      <c r="AZ101" s="220"/>
      <c r="BA101" s="220"/>
      <c r="BB101" s="220"/>
      <c r="BC101" s="220"/>
      <c r="BD101" s="220"/>
      <c r="BE101" s="220"/>
      <c r="BF101" s="220"/>
      <c r="BG101" s="220"/>
      <c r="BH101" s="220"/>
    </row>
    <row r="102" spans="1:60" ht="22.5" outlineLevel="1">
      <c r="A102" s="221"/>
      <c r="B102" s="232"/>
      <c r="C102" s="278" t="s">
        <v>279</v>
      </c>
      <c r="D102" s="237"/>
      <c r="E102" s="242"/>
      <c r="F102" s="250"/>
      <c r="G102" s="251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7"/>
      <c r="V102" s="246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 t="s">
        <v>169</v>
      </c>
      <c r="AH102" s="220"/>
      <c r="AI102" s="220"/>
      <c r="AJ102" s="220"/>
      <c r="AK102" s="220"/>
      <c r="AL102" s="220"/>
      <c r="AM102" s="220"/>
      <c r="AN102" s="220"/>
      <c r="AO102" s="220"/>
      <c r="AP102" s="220"/>
      <c r="AQ102" s="220"/>
      <c r="AR102" s="220"/>
      <c r="AS102" s="220"/>
      <c r="AT102" s="220"/>
      <c r="AU102" s="220"/>
      <c r="AV102" s="220"/>
      <c r="AW102" s="220"/>
      <c r="AX102" s="220"/>
      <c r="AY102" s="220"/>
      <c r="AZ102" s="220"/>
      <c r="BA102" s="229" t="str">
        <f>C102</f>
        <v>Potrubí včetně tvarovek, objímek a vložek pro tlumení hluku. Včetně zednických výpomocí a pružného zapravení pro provedení stoupacího potrubí.</v>
      </c>
      <c r="BB102" s="220"/>
      <c r="BC102" s="220"/>
      <c r="BD102" s="220"/>
      <c r="BE102" s="220"/>
      <c r="BF102" s="220"/>
      <c r="BG102" s="220"/>
      <c r="BH102" s="220"/>
    </row>
    <row r="103" spans="1:60" outlineLevel="1">
      <c r="A103" s="221"/>
      <c r="B103" s="232"/>
      <c r="C103" s="278" t="s">
        <v>280</v>
      </c>
      <c r="D103" s="237"/>
      <c r="E103" s="242"/>
      <c r="F103" s="250"/>
      <c r="G103" s="251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7"/>
      <c r="V103" s="246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 t="s">
        <v>169</v>
      </c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9" t="str">
        <f>C103</f>
        <v>Včetně zřízení a demontáže pomocného lešení.</v>
      </c>
      <c r="BB103" s="220"/>
      <c r="BC103" s="220"/>
      <c r="BD103" s="220"/>
      <c r="BE103" s="220"/>
      <c r="BF103" s="220"/>
      <c r="BG103" s="220"/>
      <c r="BH103" s="220"/>
    </row>
    <row r="104" spans="1:60" ht="22.5" outlineLevel="1">
      <c r="A104" s="221">
        <v>43</v>
      </c>
      <c r="B104" s="232" t="s">
        <v>285</v>
      </c>
      <c r="C104" s="275" t="s">
        <v>286</v>
      </c>
      <c r="D104" s="234" t="s">
        <v>206</v>
      </c>
      <c r="E104" s="239">
        <v>1</v>
      </c>
      <c r="F104" s="245"/>
      <c r="G104" s="246">
        <f>ROUND(E104*F104,2)</f>
        <v>0</v>
      </c>
      <c r="H104" s="245"/>
      <c r="I104" s="246">
        <f>ROUND(E104*H104,2)</f>
        <v>0</v>
      </c>
      <c r="J104" s="245"/>
      <c r="K104" s="246">
        <f>ROUND(E104*J104,2)</f>
        <v>0</v>
      </c>
      <c r="L104" s="246">
        <v>21</v>
      </c>
      <c r="M104" s="246">
        <f>G104*(1+L104/100)</f>
        <v>0</v>
      </c>
      <c r="N104" s="246">
        <v>0</v>
      </c>
      <c r="O104" s="246">
        <f>ROUND(E104*N104,2)</f>
        <v>0</v>
      </c>
      <c r="P104" s="246">
        <v>0</v>
      </c>
      <c r="Q104" s="246">
        <f>ROUND(E104*P104,2)</f>
        <v>0</v>
      </c>
      <c r="R104" s="246"/>
      <c r="S104" s="246" t="s">
        <v>185</v>
      </c>
      <c r="T104" s="246">
        <v>0</v>
      </c>
      <c r="U104" s="247">
        <f>ROUND(E104*T104,2)</f>
        <v>0</v>
      </c>
      <c r="V104" s="246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 t="s">
        <v>153</v>
      </c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</row>
    <row r="105" spans="1:60" ht="22.5" outlineLevel="1">
      <c r="A105" s="221">
        <v>44</v>
      </c>
      <c r="B105" s="232" t="s">
        <v>287</v>
      </c>
      <c r="C105" s="275" t="s">
        <v>288</v>
      </c>
      <c r="D105" s="234" t="s">
        <v>206</v>
      </c>
      <c r="E105" s="239">
        <v>1</v>
      </c>
      <c r="F105" s="245"/>
      <c r="G105" s="246">
        <f>ROUND(E105*F105,2)</f>
        <v>0</v>
      </c>
      <c r="H105" s="245"/>
      <c r="I105" s="246">
        <f>ROUND(E105*H105,2)</f>
        <v>0</v>
      </c>
      <c r="J105" s="245"/>
      <c r="K105" s="246">
        <f>ROUND(E105*J105,2)</f>
        <v>0</v>
      </c>
      <c r="L105" s="246">
        <v>21</v>
      </c>
      <c r="M105" s="246">
        <f>G105*(1+L105/100)</f>
        <v>0</v>
      </c>
      <c r="N105" s="246">
        <v>0</v>
      </c>
      <c r="O105" s="246">
        <f>ROUND(E105*N105,2)</f>
        <v>0</v>
      </c>
      <c r="P105" s="246">
        <v>0</v>
      </c>
      <c r="Q105" s="246">
        <f>ROUND(E105*P105,2)</f>
        <v>0</v>
      </c>
      <c r="R105" s="246"/>
      <c r="S105" s="246" t="s">
        <v>185</v>
      </c>
      <c r="T105" s="246">
        <v>0</v>
      </c>
      <c r="U105" s="247">
        <f>ROUND(E105*T105,2)</f>
        <v>0</v>
      </c>
      <c r="V105" s="246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 t="s">
        <v>153</v>
      </c>
      <c r="AH105" s="220"/>
      <c r="AI105" s="220"/>
      <c r="AJ105" s="220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</row>
    <row r="106" spans="1:60" outlineLevel="1">
      <c r="A106" s="221">
        <v>45</v>
      </c>
      <c r="B106" s="232" t="s">
        <v>289</v>
      </c>
      <c r="C106" s="275" t="s">
        <v>290</v>
      </c>
      <c r="D106" s="234" t="s">
        <v>206</v>
      </c>
      <c r="E106" s="239">
        <v>1</v>
      </c>
      <c r="F106" s="245"/>
      <c r="G106" s="246">
        <f>ROUND(E106*F106,2)</f>
        <v>0</v>
      </c>
      <c r="H106" s="245"/>
      <c r="I106" s="246">
        <f>ROUND(E106*H106,2)</f>
        <v>0</v>
      </c>
      <c r="J106" s="245"/>
      <c r="K106" s="246">
        <f>ROUND(E106*J106,2)</f>
        <v>0</v>
      </c>
      <c r="L106" s="246">
        <v>21</v>
      </c>
      <c r="M106" s="246">
        <f>G106*(1+L106/100)</f>
        <v>0</v>
      </c>
      <c r="N106" s="246">
        <v>0</v>
      </c>
      <c r="O106" s="246">
        <f>ROUND(E106*N106,2)</f>
        <v>0</v>
      </c>
      <c r="P106" s="246">
        <v>0</v>
      </c>
      <c r="Q106" s="246">
        <f>ROUND(E106*P106,2)</f>
        <v>0</v>
      </c>
      <c r="R106" s="246"/>
      <c r="S106" s="246" t="s">
        <v>185</v>
      </c>
      <c r="T106" s="246">
        <v>0</v>
      </c>
      <c r="U106" s="247">
        <f>ROUND(E106*T106,2)</f>
        <v>0</v>
      </c>
      <c r="V106" s="246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 t="s">
        <v>153</v>
      </c>
      <c r="AH106" s="220"/>
      <c r="AI106" s="220"/>
      <c r="AJ106" s="220"/>
      <c r="AK106" s="220"/>
      <c r="AL106" s="220"/>
      <c r="AM106" s="220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</row>
    <row r="107" spans="1:60" outlineLevel="1">
      <c r="A107" s="221">
        <v>46</v>
      </c>
      <c r="B107" s="232" t="s">
        <v>291</v>
      </c>
      <c r="C107" s="275" t="s">
        <v>292</v>
      </c>
      <c r="D107" s="234" t="s">
        <v>206</v>
      </c>
      <c r="E107" s="239">
        <v>1</v>
      </c>
      <c r="F107" s="245"/>
      <c r="G107" s="246">
        <f>ROUND(E107*F107,2)</f>
        <v>0</v>
      </c>
      <c r="H107" s="245"/>
      <c r="I107" s="246">
        <f>ROUND(E107*H107,2)</f>
        <v>0</v>
      </c>
      <c r="J107" s="245"/>
      <c r="K107" s="246">
        <f>ROUND(E107*J107,2)</f>
        <v>0</v>
      </c>
      <c r="L107" s="246">
        <v>21</v>
      </c>
      <c r="M107" s="246">
        <f>G107*(1+L107/100)</f>
        <v>0</v>
      </c>
      <c r="N107" s="246">
        <v>0</v>
      </c>
      <c r="O107" s="246">
        <f>ROUND(E107*N107,2)</f>
        <v>0</v>
      </c>
      <c r="P107" s="246">
        <v>0</v>
      </c>
      <c r="Q107" s="246">
        <f>ROUND(E107*P107,2)</f>
        <v>0</v>
      </c>
      <c r="R107" s="246"/>
      <c r="S107" s="246" t="s">
        <v>185</v>
      </c>
      <c r="T107" s="246">
        <v>0</v>
      </c>
      <c r="U107" s="247">
        <f>ROUND(E107*T107,2)</f>
        <v>0</v>
      </c>
      <c r="V107" s="246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 t="s">
        <v>227</v>
      </c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</row>
    <row r="108" spans="1:60" outlineLevel="1">
      <c r="A108" s="221">
        <v>47</v>
      </c>
      <c r="B108" s="232" t="s">
        <v>293</v>
      </c>
      <c r="C108" s="275" t="s">
        <v>294</v>
      </c>
      <c r="D108" s="234" t="s">
        <v>256</v>
      </c>
      <c r="E108" s="239">
        <v>4.4339999999999997E-2</v>
      </c>
      <c r="F108" s="245"/>
      <c r="G108" s="246">
        <f>ROUND(E108*F108,2)</f>
        <v>0</v>
      </c>
      <c r="H108" s="245"/>
      <c r="I108" s="246">
        <f>ROUND(E108*H108,2)</f>
        <v>0</v>
      </c>
      <c r="J108" s="245"/>
      <c r="K108" s="246">
        <f>ROUND(E108*J108,2)</f>
        <v>0</v>
      </c>
      <c r="L108" s="246">
        <v>21</v>
      </c>
      <c r="M108" s="246">
        <f>G108*(1+L108/100)</f>
        <v>0</v>
      </c>
      <c r="N108" s="246">
        <v>0</v>
      </c>
      <c r="O108" s="246">
        <f>ROUND(E108*N108,2)</f>
        <v>0</v>
      </c>
      <c r="P108" s="246">
        <v>0</v>
      </c>
      <c r="Q108" s="246">
        <f>ROUND(E108*P108,2)</f>
        <v>0</v>
      </c>
      <c r="R108" s="246" t="s">
        <v>274</v>
      </c>
      <c r="S108" s="246" t="s">
        <v>152</v>
      </c>
      <c r="T108" s="246">
        <v>1.5229999999999999</v>
      </c>
      <c r="U108" s="247">
        <f>ROUND(E108*T108,2)</f>
        <v>7.0000000000000007E-2</v>
      </c>
      <c r="V108" s="246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 t="s">
        <v>257</v>
      </c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</row>
    <row r="109" spans="1:60">
      <c r="A109" s="228" t="s">
        <v>146</v>
      </c>
      <c r="B109" s="233" t="s">
        <v>84</v>
      </c>
      <c r="C109" s="277" t="s">
        <v>85</v>
      </c>
      <c r="D109" s="236"/>
      <c r="E109" s="241"/>
      <c r="F109" s="248"/>
      <c r="G109" s="248">
        <f>SUMIF(AG110:AG138,"&lt;&gt;NOR",G110:G138)</f>
        <v>0</v>
      </c>
      <c r="H109" s="248"/>
      <c r="I109" s="248">
        <f>SUM(I110:I138)</f>
        <v>0</v>
      </c>
      <c r="J109" s="248"/>
      <c r="K109" s="248">
        <f>SUM(K110:K138)</f>
        <v>0</v>
      </c>
      <c r="L109" s="248"/>
      <c r="M109" s="248">
        <f>SUM(M110:M138)</f>
        <v>0</v>
      </c>
      <c r="N109" s="248"/>
      <c r="O109" s="248">
        <f>SUM(O110:O138)</f>
        <v>0.43</v>
      </c>
      <c r="P109" s="248"/>
      <c r="Q109" s="248">
        <f>SUM(Q110:Q138)</f>
        <v>0.04</v>
      </c>
      <c r="R109" s="248"/>
      <c r="S109" s="248"/>
      <c r="T109" s="248"/>
      <c r="U109" s="249">
        <f>SUM(U110:U138)</f>
        <v>67.099999999999994</v>
      </c>
      <c r="V109" s="248"/>
      <c r="AG109" t="s">
        <v>147</v>
      </c>
    </row>
    <row r="110" spans="1:60" ht="33.75" outlineLevel="1">
      <c r="A110" s="221">
        <v>48</v>
      </c>
      <c r="B110" s="232" t="s">
        <v>295</v>
      </c>
      <c r="C110" s="275" t="s">
        <v>296</v>
      </c>
      <c r="D110" s="234" t="s">
        <v>202</v>
      </c>
      <c r="E110" s="239">
        <v>12</v>
      </c>
      <c r="F110" s="245"/>
      <c r="G110" s="246">
        <f>ROUND(E110*F110,2)</f>
        <v>0</v>
      </c>
      <c r="H110" s="245"/>
      <c r="I110" s="246">
        <f>ROUND(E110*H110,2)</f>
        <v>0</v>
      </c>
      <c r="J110" s="245"/>
      <c r="K110" s="246">
        <f>ROUND(E110*J110,2)</f>
        <v>0</v>
      </c>
      <c r="L110" s="246">
        <v>21</v>
      </c>
      <c r="M110" s="246">
        <f>G110*(1+L110/100)</f>
        <v>0</v>
      </c>
      <c r="N110" s="246">
        <v>3.9199999999999999E-3</v>
      </c>
      <c r="O110" s="246">
        <f>ROUND(E110*N110,2)</f>
        <v>0.05</v>
      </c>
      <c r="P110" s="246">
        <v>0</v>
      </c>
      <c r="Q110" s="246">
        <f>ROUND(E110*P110,2)</f>
        <v>0</v>
      </c>
      <c r="R110" s="246" t="s">
        <v>274</v>
      </c>
      <c r="S110" s="246" t="s">
        <v>152</v>
      </c>
      <c r="T110" s="246">
        <v>0.52200000000000002</v>
      </c>
      <c r="U110" s="247">
        <f>ROUND(E110*T110,2)</f>
        <v>6.26</v>
      </c>
      <c r="V110" s="246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 t="s">
        <v>153</v>
      </c>
      <c r="AH110" s="220"/>
      <c r="AI110" s="220"/>
      <c r="AJ110" s="220"/>
      <c r="AK110" s="220"/>
      <c r="AL110" s="220"/>
      <c r="AM110" s="220"/>
      <c r="AN110" s="220"/>
      <c r="AO110" s="220"/>
      <c r="AP110" s="220"/>
      <c r="AQ110" s="220"/>
      <c r="AR110" s="220"/>
      <c r="AS110" s="220"/>
      <c r="AT110" s="220"/>
      <c r="AU110" s="220"/>
      <c r="AV110" s="220"/>
      <c r="AW110" s="220"/>
      <c r="AX110" s="220"/>
      <c r="AY110" s="220"/>
      <c r="AZ110" s="220"/>
      <c r="BA110" s="220"/>
      <c r="BB110" s="220"/>
      <c r="BC110" s="220"/>
      <c r="BD110" s="220"/>
      <c r="BE110" s="220"/>
      <c r="BF110" s="220"/>
      <c r="BG110" s="220"/>
      <c r="BH110" s="220"/>
    </row>
    <row r="111" spans="1:60" outlineLevel="1">
      <c r="A111" s="221"/>
      <c r="B111" s="232"/>
      <c r="C111" s="278" t="s">
        <v>297</v>
      </c>
      <c r="D111" s="237"/>
      <c r="E111" s="242"/>
      <c r="F111" s="250"/>
      <c r="G111" s="251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7"/>
      <c r="V111" s="246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 t="s">
        <v>169</v>
      </c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9" t="str">
        <f>C111</f>
        <v>Potrubí včetně tvarovek a zednických výpomocí.</v>
      </c>
      <c r="BB111" s="220"/>
      <c r="BC111" s="220"/>
      <c r="BD111" s="220"/>
      <c r="BE111" s="220"/>
      <c r="BF111" s="220"/>
      <c r="BG111" s="220"/>
      <c r="BH111" s="220"/>
    </row>
    <row r="112" spans="1:60" outlineLevel="1">
      <c r="A112" s="221"/>
      <c r="B112" s="232"/>
      <c r="C112" s="278" t="s">
        <v>298</v>
      </c>
      <c r="D112" s="237"/>
      <c r="E112" s="242"/>
      <c r="F112" s="250"/>
      <c r="G112" s="251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7"/>
      <c r="V112" s="246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 t="s">
        <v>169</v>
      </c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9" t="str">
        <f>C112</f>
        <v>Včetně pomocného lešení o výšce podlahy do 1900 mm a pro zatížení do 1,5 kPa.</v>
      </c>
      <c r="BB112" s="220"/>
      <c r="BC112" s="220"/>
      <c r="BD112" s="220"/>
      <c r="BE112" s="220"/>
      <c r="BF112" s="220"/>
      <c r="BG112" s="220"/>
      <c r="BH112" s="220"/>
    </row>
    <row r="113" spans="1:60" ht="33.75" outlineLevel="1">
      <c r="A113" s="221">
        <v>49</v>
      </c>
      <c r="B113" s="232" t="s">
        <v>299</v>
      </c>
      <c r="C113" s="275" t="s">
        <v>300</v>
      </c>
      <c r="D113" s="234" t="s">
        <v>202</v>
      </c>
      <c r="E113" s="239">
        <v>60</v>
      </c>
      <c r="F113" s="245"/>
      <c r="G113" s="246">
        <f>ROUND(E113*F113,2)</f>
        <v>0</v>
      </c>
      <c r="H113" s="245"/>
      <c r="I113" s="246">
        <f>ROUND(E113*H113,2)</f>
        <v>0</v>
      </c>
      <c r="J113" s="245"/>
      <c r="K113" s="246">
        <f>ROUND(E113*J113,2)</f>
        <v>0</v>
      </c>
      <c r="L113" s="246">
        <v>21</v>
      </c>
      <c r="M113" s="246">
        <f>G113*(1+L113/100)</f>
        <v>0</v>
      </c>
      <c r="N113" s="246">
        <v>3.9899999999999996E-3</v>
      </c>
      <c r="O113" s="246">
        <f>ROUND(E113*N113,2)</f>
        <v>0.24</v>
      </c>
      <c r="P113" s="246">
        <v>0</v>
      </c>
      <c r="Q113" s="246">
        <f>ROUND(E113*P113,2)</f>
        <v>0</v>
      </c>
      <c r="R113" s="246" t="s">
        <v>274</v>
      </c>
      <c r="S113" s="246" t="s">
        <v>152</v>
      </c>
      <c r="T113" s="246">
        <v>0.54290000000000005</v>
      </c>
      <c r="U113" s="247">
        <f>ROUND(E113*T113,2)</f>
        <v>32.57</v>
      </c>
      <c r="V113" s="246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 t="s">
        <v>153</v>
      </c>
      <c r="AH113" s="220"/>
      <c r="AI113" s="220"/>
      <c r="AJ113" s="220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20"/>
      <c r="BD113" s="220"/>
      <c r="BE113" s="220"/>
      <c r="BF113" s="220"/>
      <c r="BG113" s="220"/>
      <c r="BH113" s="220"/>
    </row>
    <row r="114" spans="1:60" outlineLevel="1">
      <c r="A114" s="221"/>
      <c r="B114" s="232"/>
      <c r="C114" s="278" t="s">
        <v>297</v>
      </c>
      <c r="D114" s="237"/>
      <c r="E114" s="242"/>
      <c r="F114" s="250"/>
      <c r="G114" s="251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7"/>
      <c r="V114" s="246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 t="s">
        <v>169</v>
      </c>
      <c r="AH114" s="220"/>
      <c r="AI114" s="220"/>
      <c r="AJ114" s="220"/>
      <c r="AK114" s="220"/>
      <c r="AL114" s="220"/>
      <c r="AM114" s="220"/>
      <c r="AN114" s="220"/>
      <c r="AO114" s="220"/>
      <c r="AP114" s="220"/>
      <c r="AQ114" s="220"/>
      <c r="AR114" s="220"/>
      <c r="AS114" s="220"/>
      <c r="AT114" s="220"/>
      <c r="AU114" s="220"/>
      <c r="AV114" s="220"/>
      <c r="AW114" s="220"/>
      <c r="AX114" s="220"/>
      <c r="AY114" s="220"/>
      <c r="AZ114" s="220"/>
      <c r="BA114" s="229" t="str">
        <f>C114</f>
        <v>Potrubí včetně tvarovek a zednických výpomocí.</v>
      </c>
      <c r="BB114" s="220"/>
      <c r="BC114" s="220"/>
      <c r="BD114" s="220"/>
      <c r="BE114" s="220"/>
      <c r="BF114" s="220"/>
      <c r="BG114" s="220"/>
      <c r="BH114" s="220"/>
    </row>
    <row r="115" spans="1:60" outlineLevel="1">
      <c r="A115" s="221"/>
      <c r="B115" s="232"/>
      <c r="C115" s="278" t="s">
        <v>298</v>
      </c>
      <c r="D115" s="237"/>
      <c r="E115" s="242"/>
      <c r="F115" s="250"/>
      <c r="G115" s="251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7"/>
      <c r="V115" s="246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 t="s">
        <v>169</v>
      </c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9" t="str">
        <f>C115</f>
        <v>Včetně pomocného lešení o výšce podlahy do 1900 mm a pro zatížení do 1,5 kPa.</v>
      </c>
      <c r="BB115" s="220"/>
      <c r="BC115" s="220"/>
      <c r="BD115" s="220"/>
      <c r="BE115" s="220"/>
      <c r="BF115" s="220"/>
      <c r="BG115" s="220"/>
      <c r="BH115" s="220"/>
    </row>
    <row r="116" spans="1:60" ht="33.75" outlineLevel="1">
      <c r="A116" s="221">
        <v>50</v>
      </c>
      <c r="B116" s="232" t="s">
        <v>301</v>
      </c>
      <c r="C116" s="275" t="s">
        <v>302</v>
      </c>
      <c r="D116" s="234" t="s">
        <v>202</v>
      </c>
      <c r="E116" s="239">
        <v>16</v>
      </c>
      <c r="F116" s="245"/>
      <c r="G116" s="246">
        <f>ROUND(E116*F116,2)</f>
        <v>0</v>
      </c>
      <c r="H116" s="245"/>
      <c r="I116" s="246">
        <f>ROUND(E116*H116,2)</f>
        <v>0</v>
      </c>
      <c r="J116" s="245"/>
      <c r="K116" s="246">
        <f>ROUND(E116*J116,2)</f>
        <v>0</v>
      </c>
      <c r="L116" s="246">
        <v>21</v>
      </c>
      <c r="M116" s="246">
        <f>G116*(1+L116/100)</f>
        <v>0</v>
      </c>
      <c r="N116" s="246">
        <v>5.1799999999999997E-3</v>
      </c>
      <c r="O116" s="246">
        <f>ROUND(E116*N116,2)</f>
        <v>0.08</v>
      </c>
      <c r="P116" s="246">
        <v>0</v>
      </c>
      <c r="Q116" s="246">
        <f>ROUND(E116*P116,2)</f>
        <v>0</v>
      </c>
      <c r="R116" s="246" t="s">
        <v>274</v>
      </c>
      <c r="S116" s="246" t="s">
        <v>152</v>
      </c>
      <c r="T116" s="246">
        <v>0.63429999999999997</v>
      </c>
      <c r="U116" s="247">
        <f>ROUND(E116*T116,2)</f>
        <v>10.15</v>
      </c>
      <c r="V116" s="246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 t="s">
        <v>153</v>
      </c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0"/>
      <c r="BE116" s="220"/>
      <c r="BF116" s="220"/>
      <c r="BG116" s="220"/>
      <c r="BH116" s="220"/>
    </row>
    <row r="117" spans="1:60" outlineLevel="1">
      <c r="A117" s="221"/>
      <c r="B117" s="232"/>
      <c r="C117" s="278" t="s">
        <v>297</v>
      </c>
      <c r="D117" s="237"/>
      <c r="E117" s="242"/>
      <c r="F117" s="250"/>
      <c r="G117" s="251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7"/>
      <c r="V117" s="246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 t="s">
        <v>169</v>
      </c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/>
      <c r="AX117" s="220"/>
      <c r="AY117" s="220"/>
      <c r="AZ117" s="220"/>
      <c r="BA117" s="229" t="str">
        <f>C117</f>
        <v>Potrubí včetně tvarovek a zednických výpomocí.</v>
      </c>
      <c r="BB117" s="220"/>
      <c r="BC117" s="220"/>
      <c r="BD117" s="220"/>
      <c r="BE117" s="220"/>
      <c r="BF117" s="220"/>
      <c r="BG117" s="220"/>
      <c r="BH117" s="220"/>
    </row>
    <row r="118" spans="1:60" outlineLevel="1">
      <c r="A118" s="221"/>
      <c r="B118" s="232"/>
      <c r="C118" s="278" t="s">
        <v>298</v>
      </c>
      <c r="D118" s="237"/>
      <c r="E118" s="242"/>
      <c r="F118" s="250"/>
      <c r="G118" s="251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7"/>
      <c r="V118" s="246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 t="s">
        <v>169</v>
      </c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9" t="str">
        <f>C118</f>
        <v>Včetně pomocného lešení o výšce podlahy do 1900 mm a pro zatížení do 1,5 kPa.</v>
      </c>
      <c r="BB118" s="220"/>
      <c r="BC118" s="220"/>
      <c r="BD118" s="220"/>
      <c r="BE118" s="220"/>
      <c r="BF118" s="220"/>
      <c r="BG118" s="220"/>
      <c r="BH118" s="220"/>
    </row>
    <row r="119" spans="1:60" ht="33.75" outlineLevel="1">
      <c r="A119" s="221">
        <v>51</v>
      </c>
      <c r="B119" s="232" t="s">
        <v>303</v>
      </c>
      <c r="C119" s="275" t="s">
        <v>304</v>
      </c>
      <c r="D119" s="234" t="s">
        <v>202</v>
      </c>
      <c r="E119" s="239">
        <v>12</v>
      </c>
      <c r="F119" s="245"/>
      <c r="G119" s="246">
        <f>ROUND(E119*F119,2)</f>
        <v>0</v>
      </c>
      <c r="H119" s="245"/>
      <c r="I119" s="246">
        <f>ROUND(E119*H119,2)</f>
        <v>0</v>
      </c>
      <c r="J119" s="245"/>
      <c r="K119" s="246">
        <f>ROUND(E119*J119,2)</f>
        <v>0</v>
      </c>
      <c r="L119" s="246">
        <v>21</v>
      </c>
      <c r="M119" s="246">
        <f>G119*(1+L119/100)</f>
        <v>0</v>
      </c>
      <c r="N119" s="246">
        <v>5.3499999999999997E-3</v>
      </c>
      <c r="O119" s="246">
        <f>ROUND(E119*N119,2)</f>
        <v>0.06</v>
      </c>
      <c r="P119" s="246">
        <v>0</v>
      </c>
      <c r="Q119" s="246">
        <f>ROUND(E119*P119,2)</f>
        <v>0</v>
      </c>
      <c r="R119" s="246" t="s">
        <v>274</v>
      </c>
      <c r="S119" s="246" t="s">
        <v>152</v>
      </c>
      <c r="T119" s="246">
        <v>0.68279999999999996</v>
      </c>
      <c r="U119" s="247">
        <f>ROUND(E119*T119,2)</f>
        <v>8.19</v>
      </c>
      <c r="V119" s="246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 t="s">
        <v>153</v>
      </c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220"/>
      <c r="BG119" s="220"/>
      <c r="BH119" s="220"/>
    </row>
    <row r="120" spans="1:60" outlineLevel="1">
      <c r="A120" s="221"/>
      <c r="B120" s="232"/>
      <c r="C120" s="278" t="s">
        <v>297</v>
      </c>
      <c r="D120" s="237"/>
      <c r="E120" s="242"/>
      <c r="F120" s="250"/>
      <c r="G120" s="251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7"/>
      <c r="V120" s="246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 t="s">
        <v>169</v>
      </c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9" t="str">
        <f>C120</f>
        <v>Potrubí včetně tvarovek a zednických výpomocí.</v>
      </c>
      <c r="BB120" s="220"/>
      <c r="BC120" s="220"/>
      <c r="BD120" s="220"/>
      <c r="BE120" s="220"/>
      <c r="BF120" s="220"/>
      <c r="BG120" s="220"/>
      <c r="BH120" s="220"/>
    </row>
    <row r="121" spans="1:60" outlineLevel="1">
      <c r="A121" s="221"/>
      <c r="B121" s="232"/>
      <c r="C121" s="278" t="s">
        <v>298</v>
      </c>
      <c r="D121" s="237"/>
      <c r="E121" s="242"/>
      <c r="F121" s="250"/>
      <c r="G121" s="251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7"/>
      <c r="V121" s="246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 t="s">
        <v>169</v>
      </c>
      <c r="AH121" s="220"/>
      <c r="AI121" s="220"/>
      <c r="AJ121" s="220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9" t="str">
        <f>C121</f>
        <v>Včetně pomocného lešení o výšce podlahy do 1900 mm a pro zatížení do 1,5 kPa.</v>
      </c>
      <c r="BB121" s="220"/>
      <c r="BC121" s="220"/>
      <c r="BD121" s="220"/>
      <c r="BE121" s="220"/>
      <c r="BF121" s="220"/>
      <c r="BG121" s="220"/>
      <c r="BH121" s="220"/>
    </row>
    <row r="122" spans="1:60" outlineLevel="1">
      <c r="A122" s="221">
        <v>52</v>
      </c>
      <c r="B122" s="232" t="s">
        <v>305</v>
      </c>
      <c r="C122" s="275" t="s">
        <v>306</v>
      </c>
      <c r="D122" s="234" t="s">
        <v>162</v>
      </c>
      <c r="E122" s="239">
        <v>1</v>
      </c>
      <c r="F122" s="245"/>
      <c r="G122" s="246">
        <f>ROUND(E122*F122,2)</f>
        <v>0</v>
      </c>
      <c r="H122" s="245"/>
      <c r="I122" s="246">
        <f>ROUND(E122*H122,2)</f>
        <v>0</v>
      </c>
      <c r="J122" s="245"/>
      <c r="K122" s="246">
        <f>ROUND(E122*J122,2)</f>
        <v>0</v>
      </c>
      <c r="L122" s="246">
        <v>21</v>
      </c>
      <c r="M122" s="246">
        <f>G122*(1+L122/100)</f>
        <v>0</v>
      </c>
      <c r="N122" s="246">
        <v>0</v>
      </c>
      <c r="O122" s="246">
        <f>ROUND(E122*N122,2)</f>
        <v>0</v>
      </c>
      <c r="P122" s="246">
        <v>5.5999999999999999E-3</v>
      </c>
      <c r="Q122" s="246">
        <f>ROUND(E122*P122,2)</f>
        <v>0.01</v>
      </c>
      <c r="R122" s="246" t="s">
        <v>274</v>
      </c>
      <c r="S122" s="246" t="s">
        <v>152</v>
      </c>
      <c r="T122" s="246">
        <v>7.1999999999999995E-2</v>
      </c>
      <c r="U122" s="247">
        <f>ROUND(E122*T122,2)</f>
        <v>7.0000000000000007E-2</v>
      </c>
      <c r="V122" s="246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 t="s">
        <v>153</v>
      </c>
      <c r="AH122" s="220"/>
      <c r="AI122" s="220"/>
      <c r="AJ122" s="220"/>
      <c r="AK122" s="220"/>
      <c r="AL122" s="220"/>
      <c r="AM122" s="220"/>
      <c r="AN122" s="220"/>
      <c r="AO122" s="220"/>
      <c r="AP122" s="220"/>
      <c r="AQ122" s="220"/>
      <c r="AR122" s="220"/>
      <c r="AS122" s="220"/>
      <c r="AT122" s="220"/>
      <c r="AU122" s="220"/>
      <c r="AV122" s="220"/>
      <c r="AW122" s="220"/>
      <c r="AX122" s="220"/>
      <c r="AY122" s="220"/>
      <c r="AZ122" s="220"/>
      <c r="BA122" s="220"/>
      <c r="BB122" s="220"/>
      <c r="BC122" s="220"/>
      <c r="BD122" s="220"/>
      <c r="BE122" s="220"/>
      <c r="BF122" s="220"/>
      <c r="BG122" s="220"/>
      <c r="BH122" s="220"/>
    </row>
    <row r="123" spans="1:60" outlineLevel="1">
      <c r="A123" s="221">
        <v>53</v>
      </c>
      <c r="B123" s="232" t="s">
        <v>307</v>
      </c>
      <c r="C123" s="275" t="s">
        <v>308</v>
      </c>
      <c r="D123" s="234" t="s">
        <v>162</v>
      </c>
      <c r="E123" s="239">
        <v>1</v>
      </c>
      <c r="F123" s="245"/>
      <c r="G123" s="246">
        <f>ROUND(E123*F123,2)</f>
        <v>0</v>
      </c>
      <c r="H123" s="245"/>
      <c r="I123" s="246">
        <f>ROUND(E123*H123,2)</f>
        <v>0</v>
      </c>
      <c r="J123" s="245"/>
      <c r="K123" s="246">
        <f>ROUND(E123*J123,2)</f>
        <v>0</v>
      </c>
      <c r="L123" s="246">
        <v>21</v>
      </c>
      <c r="M123" s="246">
        <f>G123*(1+L123/100)</f>
        <v>0</v>
      </c>
      <c r="N123" s="246">
        <v>2.0000000000000002E-5</v>
      </c>
      <c r="O123" s="246">
        <f>ROUND(E123*N123,2)</f>
        <v>0</v>
      </c>
      <c r="P123" s="246">
        <v>0</v>
      </c>
      <c r="Q123" s="246">
        <f>ROUND(E123*P123,2)</f>
        <v>0</v>
      </c>
      <c r="R123" s="246" t="s">
        <v>274</v>
      </c>
      <c r="S123" s="246" t="s">
        <v>152</v>
      </c>
      <c r="T123" s="246">
        <v>0.17499999999999999</v>
      </c>
      <c r="U123" s="247">
        <f>ROUND(E123*T123,2)</f>
        <v>0.18</v>
      </c>
      <c r="V123" s="246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 t="s">
        <v>153</v>
      </c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0"/>
      <c r="BE123" s="220"/>
      <c r="BF123" s="220"/>
      <c r="BG123" s="220"/>
      <c r="BH123" s="220"/>
    </row>
    <row r="124" spans="1:60" outlineLevel="1">
      <c r="A124" s="221">
        <v>54</v>
      </c>
      <c r="B124" s="232" t="s">
        <v>309</v>
      </c>
      <c r="C124" s="275" t="s">
        <v>310</v>
      </c>
      <c r="D124" s="234" t="s">
        <v>202</v>
      </c>
      <c r="E124" s="239">
        <v>100</v>
      </c>
      <c r="F124" s="245"/>
      <c r="G124" s="246">
        <f>ROUND(E124*F124,2)</f>
        <v>0</v>
      </c>
      <c r="H124" s="245"/>
      <c r="I124" s="246">
        <f>ROUND(E124*H124,2)</f>
        <v>0</v>
      </c>
      <c r="J124" s="245"/>
      <c r="K124" s="246">
        <f>ROUND(E124*J124,2)</f>
        <v>0</v>
      </c>
      <c r="L124" s="246">
        <v>21</v>
      </c>
      <c r="M124" s="246">
        <f>G124*(1+L124/100)</f>
        <v>0</v>
      </c>
      <c r="N124" s="246">
        <v>0</v>
      </c>
      <c r="O124" s="246">
        <f>ROUND(E124*N124,2)</f>
        <v>0</v>
      </c>
      <c r="P124" s="246">
        <v>0</v>
      </c>
      <c r="Q124" s="246">
        <f>ROUND(E124*P124,2)</f>
        <v>0</v>
      </c>
      <c r="R124" s="246"/>
      <c r="S124" s="246" t="s">
        <v>185</v>
      </c>
      <c r="T124" s="246">
        <v>2.9000000000000001E-2</v>
      </c>
      <c r="U124" s="247">
        <f>ROUND(E124*T124,2)</f>
        <v>2.9</v>
      </c>
      <c r="V124" s="246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 t="s">
        <v>153</v>
      </c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0"/>
      <c r="BE124" s="220"/>
      <c r="BF124" s="220"/>
      <c r="BG124" s="220"/>
      <c r="BH124" s="220"/>
    </row>
    <row r="125" spans="1:60" outlineLevel="1">
      <c r="A125" s="221"/>
      <c r="B125" s="232"/>
      <c r="C125" s="278" t="s">
        <v>311</v>
      </c>
      <c r="D125" s="237"/>
      <c r="E125" s="242"/>
      <c r="F125" s="250"/>
      <c r="G125" s="251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7"/>
      <c r="V125" s="246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 t="s">
        <v>169</v>
      </c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9" t="str">
        <f>C125</f>
        <v>Včetně dodávky vody, uzavření a zabezpečení konců potrubí.</v>
      </c>
      <c r="BB125" s="220"/>
      <c r="BC125" s="220"/>
      <c r="BD125" s="220"/>
      <c r="BE125" s="220"/>
      <c r="BF125" s="220"/>
      <c r="BG125" s="220"/>
      <c r="BH125" s="220"/>
    </row>
    <row r="126" spans="1:60" outlineLevel="1">
      <c r="A126" s="221">
        <v>55</v>
      </c>
      <c r="B126" s="232" t="s">
        <v>312</v>
      </c>
      <c r="C126" s="275" t="s">
        <v>313</v>
      </c>
      <c r="D126" s="234" t="s">
        <v>202</v>
      </c>
      <c r="E126" s="239">
        <v>100</v>
      </c>
      <c r="F126" s="245"/>
      <c r="G126" s="246">
        <f>ROUND(E126*F126,2)</f>
        <v>0</v>
      </c>
      <c r="H126" s="245"/>
      <c r="I126" s="246">
        <f>ROUND(E126*H126,2)</f>
        <v>0</v>
      </c>
      <c r="J126" s="245"/>
      <c r="K126" s="246">
        <f>ROUND(E126*J126,2)</f>
        <v>0</v>
      </c>
      <c r="L126" s="246">
        <v>21</v>
      </c>
      <c r="M126" s="246">
        <f>G126*(1+L126/100)</f>
        <v>0</v>
      </c>
      <c r="N126" s="246">
        <v>1.0000000000000001E-5</v>
      </c>
      <c r="O126" s="246">
        <f>ROUND(E126*N126,2)</f>
        <v>0</v>
      </c>
      <c r="P126" s="246">
        <v>0</v>
      </c>
      <c r="Q126" s="246">
        <f>ROUND(E126*P126,2)</f>
        <v>0</v>
      </c>
      <c r="R126" s="246"/>
      <c r="S126" s="246" t="s">
        <v>185</v>
      </c>
      <c r="T126" s="246">
        <v>6.2E-2</v>
      </c>
      <c r="U126" s="247">
        <f>ROUND(E126*T126,2)</f>
        <v>6.2</v>
      </c>
      <c r="V126" s="246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 t="s">
        <v>153</v>
      </c>
      <c r="AH126" s="220"/>
      <c r="AI126" s="220"/>
      <c r="AJ126" s="220"/>
      <c r="AK126" s="220"/>
      <c r="AL126" s="220"/>
      <c r="AM126" s="220"/>
      <c r="AN126" s="220"/>
      <c r="AO126" s="220"/>
      <c r="AP126" s="220"/>
      <c r="AQ126" s="220"/>
      <c r="AR126" s="220"/>
      <c r="AS126" s="220"/>
      <c r="AT126" s="220"/>
      <c r="AU126" s="220"/>
      <c r="AV126" s="220"/>
      <c r="AW126" s="220"/>
      <c r="AX126" s="220"/>
      <c r="AY126" s="220"/>
      <c r="AZ126" s="220"/>
      <c r="BA126" s="220"/>
      <c r="BB126" s="220"/>
      <c r="BC126" s="220"/>
      <c r="BD126" s="220"/>
      <c r="BE126" s="220"/>
      <c r="BF126" s="220"/>
      <c r="BG126" s="220"/>
      <c r="BH126" s="220"/>
    </row>
    <row r="127" spans="1:60" outlineLevel="1">
      <c r="A127" s="221"/>
      <c r="B127" s="232"/>
      <c r="C127" s="278" t="s">
        <v>314</v>
      </c>
      <c r="D127" s="237"/>
      <c r="E127" s="242"/>
      <c r="F127" s="250"/>
      <c r="G127" s="251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7"/>
      <c r="V127" s="246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 t="s">
        <v>169</v>
      </c>
      <c r="AH127" s="220"/>
      <c r="AI127" s="220"/>
      <c r="AJ127" s="220"/>
      <c r="AK127" s="220"/>
      <c r="AL127" s="220"/>
      <c r="AM127" s="220"/>
      <c r="AN127" s="220"/>
      <c r="AO127" s="220"/>
      <c r="AP127" s="220"/>
      <c r="AQ127" s="220"/>
      <c r="AR127" s="220"/>
      <c r="AS127" s="220"/>
      <c r="AT127" s="220"/>
      <c r="AU127" s="220"/>
      <c r="AV127" s="220"/>
      <c r="AW127" s="220"/>
      <c r="AX127" s="220"/>
      <c r="AY127" s="220"/>
      <c r="AZ127" s="220"/>
      <c r="BA127" s="229" t="str">
        <f>C127</f>
        <v>Včetně dodání desinfekčního prostředku.</v>
      </c>
      <c r="BB127" s="220"/>
      <c r="BC127" s="220"/>
      <c r="BD127" s="220"/>
      <c r="BE127" s="220"/>
      <c r="BF127" s="220"/>
      <c r="BG127" s="220"/>
      <c r="BH127" s="220"/>
    </row>
    <row r="128" spans="1:60" outlineLevel="1">
      <c r="A128" s="221">
        <v>56</v>
      </c>
      <c r="B128" s="232" t="s">
        <v>315</v>
      </c>
      <c r="C128" s="275" t="s">
        <v>316</v>
      </c>
      <c r="D128" s="234" t="s">
        <v>206</v>
      </c>
      <c r="E128" s="239">
        <v>2</v>
      </c>
      <c r="F128" s="245"/>
      <c r="G128" s="246">
        <f>ROUND(E128*F128,2)</f>
        <v>0</v>
      </c>
      <c r="H128" s="245"/>
      <c r="I128" s="246">
        <f>ROUND(E128*H128,2)</f>
        <v>0</v>
      </c>
      <c r="J128" s="245"/>
      <c r="K128" s="246">
        <f>ROUND(E128*J128,2)</f>
        <v>0</v>
      </c>
      <c r="L128" s="246">
        <v>21</v>
      </c>
      <c r="M128" s="246">
        <f>G128*(1+L128/100)</f>
        <v>0</v>
      </c>
      <c r="N128" s="246">
        <v>0</v>
      </c>
      <c r="O128" s="246">
        <f>ROUND(E128*N128,2)</f>
        <v>0</v>
      </c>
      <c r="P128" s="246">
        <v>0</v>
      </c>
      <c r="Q128" s="246">
        <f>ROUND(E128*P128,2)</f>
        <v>0</v>
      </c>
      <c r="R128" s="246"/>
      <c r="S128" s="246" t="s">
        <v>185</v>
      </c>
      <c r="T128" s="246">
        <v>0</v>
      </c>
      <c r="U128" s="247">
        <f>ROUND(E128*T128,2)</f>
        <v>0</v>
      </c>
      <c r="V128" s="246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 t="s">
        <v>153</v>
      </c>
      <c r="AH128" s="220"/>
      <c r="AI128" s="220"/>
      <c r="AJ128" s="220"/>
      <c r="AK128" s="220"/>
      <c r="AL128" s="220"/>
      <c r="AM128" s="220"/>
      <c r="AN128" s="220"/>
      <c r="AO128" s="220"/>
      <c r="AP128" s="220"/>
      <c r="AQ128" s="220"/>
      <c r="AR128" s="220"/>
      <c r="AS128" s="220"/>
      <c r="AT128" s="220"/>
      <c r="AU128" s="220"/>
      <c r="AV128" s="220"/>
      <c r="AW128" s="220"/>
      <c r="AX128" s="220"/>
      <c r="AY128" s="220"/>
      <c r="AZ128" s="220"/>
      <c r="BA128" s="220"/>
      <c r="BB128" s="220"/>
      <c r="BC128" s="220"/>
      <c r="BD128" s="220"/>
      <c r="BE128" s="220"/>
      <c r="BF128" s="220"/>
      <c r="BG128" s="220"/>
      <c r="BH128" s="220"/>
    </row>
    <row r="129" spans="1:60" outlineLevel="1">
      <c r="A129" s="221">
        <v>57</v>
      </c>
      <c r="B129" s="232" t="s">
        <v>317</v>
      </c>
      <c r="C129" s="275" t="s">
        <v>318</v>
      </c>
      <c r="D129" s="234" t="s">
        <v>206</v>
      </c>
      <c r="E129" s="239">
        <v>1</v>
      </c>
      <c r="F129" s="245"/>
      <c r="G129" s="246">
        <f>ROUND(E129*F129,2)</f>
        <v>0</v>
      </c>
      <c r="H129" s="245"/>
      <c r="I129" s="246">
        <f>ROUND(E129*H129,2)</f>
        <v>0</v>
      </c>
      <c r="J129" s="245"/>
      <c r="K129" s="246">
        <f>ROUND(E129*J129,2)</f>
        <v>0</v>
      </c>
      <c r="L129" s="246">
        <v>21</v>
      </c>
      <c r="M129" s="246">
        <f>G129*(1+L129/100)</f>
        <v>0</v>
      </c>
      <c r="N129" s="246">
        <v>0</v>
      </c>
      <c r="O129" s="246">
        <f>ROUND(E129*N129,2)</f>
        <v>0</v>
      </c>
      <c r="P129" s="246">
        <v>0</v>
      </c>
      <c r="Q129" s="246">
        <f>ROUND(E129*P129,2)</f>
        <v>0</v>
      </c>
      <c r="R129" s="246"/>
      <c r="S129" s="246" t="s">
        <v>185</v>
      </c>
      <c r="T129" s="246">
        <v>0</v>
      </c>
      <c r="U129" s="247">
        <f>ROUND(E129*T129,2)</f>
        <v>0</v>
      </c>
      <c r="V129" s="246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 t="s">
        <v>153</v>
      </c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</row>
    <row r="130" spans="1:60" outlineLevel="1">
      <c r="A130" s="221">
        <v>58</v>
      </c>
      <c r="B130" s="232" t="s">
        <v>319</v>
      </c>
      <c r="C130" s="275" t="s">
        <v>320</v>
      </c>
      <c r="D130" s="234" t="s">
        <v>206</v>
      </c>
      <c r="E130" s="239">
        <v>1</v>
      </c>
      <c r="F130" s="245"/>
      <c r="G130" s="246">
        <f>ROUND(E130*F130,2)</f>
        <v>0</v>
      </c>
      <c r="H130" s="245"/>
      <c r="I130" s="246">
        <f>ROUND(E130*H130,2)</f>
        <v>0</v>
      </c>
      <c r="J130" s="245"/>
      <c r="K130" s="246">
        <f>ROUND(E130*J130,2)</f>
        <v>0</v>
      </c>
      <c r="L130" s="246">
        <v>21</v>
      </c>
      <c r="M130" s="246">
        <f>G130*(1+L130/100)</f>
        <v>0</v>
      </c>
      <c r="N130" s="246">
        <v>0</v>
      </c>
      <c r="O130" s="246">
        <f>ROUND(E130*N130,2)</f>
        <v>0</v>
      </c>
      <c r="P130" s="246">
        <v>0.03</v>
      </c>
      <c r="Q130" s="246">
        <f>ROUND(E130*P130,2)</f>
        <v>0.03</v>
      </c>
      <c r="R130" s="246"/>
      <c r="S130" s="246" t="s">
        <v>185</v>
      </c>
      <c r="T130" s="246">
        <v>0</v>
      </c>
      <c r="U130" s="247">
        <f>ROUND(E130*T130,2)</f>
        <v>0</v>
      </c>
      <c r="V130" s="246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 t="s">
        <v>153</v>
      </c>
      <c r="AH130" s="220"/>
      <c r="AI130" s="220"/>
      <c r="AJ130" s="220"/>
      <c r="AK130" s="220"/>
      <c r="AL130" s="220"/>
      <c r="AM130" s="220"/>
      <c r="AN130" s="220"/>
      <c r="AO130" s="220"/>
      <c r="AP130" s="220"/>
      <c r="AQ130" s="220"/>
      <c r="AR130" s="220"/>
      <c r="AS130" s="220"/>
      <c r="AT130" s="220"/>
      <c r="AU130" s="220"/>
      <c r="AV130" s="220"/>
      <c r="AW130" s="220"/>
      <c r="AX130" s="220"/>
      <c r="AY130" s="220"/>
      <c r="AZ130" s="220"/>
      <c r="BA130" s="220"/>
      <c r="BB130" s="220"/>
      <c r="BC130" s="220"/>
      <c r="BD130" s="220"/>
      <c r="BE130" s="220"/>
      <c r="BF130" s="220"/>
      <c r="BG130" s="220"/>
      <c r="BH130" s="220"/>
    </row>
    <row r="131" spans="1:60" outlineLevel="1">
      <c r="A131" s="221">
        <v>59</v>
      </c>
      <c r="B131" s="232" t="s">
        <v>321</v>
      </c>
      <c r="C131" s="275" t="s">
        <v>322</v>
      </c>
      <c r="D131" s="234" t="s">
        <v>202</v>
      </c>
      <c r="E131" s="239">
        <v>6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6">
        <v>2.0000000000000002E-5</v>
      </c>
      <c r="O131" s="246">
        <f>ROUND(E131*N131,2)</f>
        <v>0</v>
      </c>
      <c r="P131" s="246">
        <v>0</v>
      </c>
      <c r="Q131" s="246">
        <f>ROUND(E131*P131,2)</f>
        <v>0</v>
      </c>
      <c r="R131" s="246"/>
      <c r="S131" s="246" t="s">
        <v>185</v>
      </c>
      <c r="T131" s="246">
        <v>0</v>
      </c>
      <c r="U131" s="247">
        <f>ROUND(E131*T131,2)</f>
        <v>0</v>
      </c>
      <c r="V131" s="246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 t="s">
        <v>164</v>
      </c>
      <c r="AH131" s="220"/>
      <c r="AI131" s="220"/>
      <c r="AJ131" s="220"/>
      <c r="AK131" s="220"/>
      <c r="AL131" s="220"/>
      <c r="AM131" s="220"/>
      <c r="AN131" s="220"/>
      <c r="AO131" s="220"/>
      <c r="AP131" s="220"/>
      <c r="AQ131" s="220"/>
      <c r="AR131" s="220"/>
      <c r="AS131" s="220"/>
      <c r="AT131" s="220"/>
      <c r="AU131" s="220"/>
      <c r="AV131" s="220"/>
      <c r="AW131" s="220"/>
      <c r="AX131" s="220"/>
      <c r="AY131" s="220"/>
      <c r="AZ131" s="220"/>
      <c r="BA131" s="220"/>
      <c r="BB131" s="220"/>
      <c r="BC131" s="220"/>
      <c r="BD131" s="220"/>
      <c r="BE131" s="220"/>
      <c r="BF131" s="220"/>
      <c r="BG131" s="220"/>
      <c r="BH131" s="220"/>
    </row>
    <row r="132" spans="1:60" outlineLevel="1">
      <c r="A132" s="221">
        <v>60</v>
      </c>
      <c r="B132" s="232" t="s">
        <v>323</v>
      </c>
      <c r="C132" s="275" t="s">
        <v>324</v>
      </c>
      <c r="D132" s="234" t="s">
        <v>202</v>
      </c>
      <c r="E132" s="239">
        <v>6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6">
        <v>2.0000000000000002E-5</v>
      </c>
      <c r="O132" s="246">
        <f>ROUND(E132*N132,2)</f>
        <v>0</v>
      </c>
      <c r="P132" s="246">
        <v>0</v>
      </c>
      <c r="Q132" s="246">
        <f>ROUND(E132*P132,2)</f>
        <v>0</v>
      </c>
      <c r="R132" s="246"/>
      <c r="S132" s="246" t="s">
        <v>185</v>
      </c>
      <c r="T132" s="246">
        <v>0</v>
      </c>
      <c r="U132" s="247">
        <f>ROUND(E132*T132,2)</f>
        <v>0</v>
      </c>
      <c r="V132" s="246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 t="s">
        <v>164</v>
      </c>
      <c r="AH132" s="220"/>
      <c r="AI132" s="220"/>
      <c r="AJ132" s="220"/>
      <c r="AK132" s="220"/>
      <c r="AL132" s="220"/>
      <c r="AM132" s="220"/>
      <c r="AN132" s="220"/>
      <c r="AO132" s="220"/>
      <c r="AP132" s="220"/>
      <c r="AQ132" s="220"/>
      <c r="AR132" s="220"/>
      <c r="AS132" s="220"/>
      <c r="AT132" s="220"/>
      <c r="AU132" s="220"/>
      <c r="AV132" s="220"/>
      <c r="AW132" s="220"/>
      <c r="AX132" s="220"/>
      <c r="AY132" s="220"/>
      <c r="AZ132" s="220"/>
      <c r="BA132" s="220"/>
      <c r="BB132" s="220"/>
      <c r="BC132" s="220"/>
      <c r="BD132" s="220"/>
      <c r="BE132" s="220"/>
      <c r="BF132" s="220"/>
      <c r="BG132" s="220"/>
      <c r="BH132" s="220"/>
    </row>
    <row r="133" spans="1:60" outlineLevel="1">
      <c r="A133" s="221">
        <v>61</v>
      </c>
      <c r="B133" s="232" t="s">
        <v>325</v>
      </c>
      <c r="C133" s="275" t="s">
        <v>326</v>
      </c>
      <c r="D133" s="234" t="s">
        <v>202</v>
      </c>
      <c r="E133" s="239">
        <v>30</v>
      </c>
      <c r="F133" s="245"/>
      <c r="G133" s="246">
        <f>ROUND(E133*F133,2)</f>
        <v>0</v>
      </c>
      <c r="H133" s="245"/>
      <c r="I133" s="246">
        <f>ROUND(E133*H133,2)</f>
        <v>0</v>
      </c>
      <c r="J133" s="245"/>
      <c r="K133" s="246">
        <f>ROUND(E133*J133,2)</f>
        <v>0</v>
      </c>
      <c r="L133" s="246">
        <v>21</v>
      </c>
      <c r="M133" s="246">
        <f>G133*(1+L133/100)</f>
        <v>0</v>
      </c>
      <c r="N133" s="246">
        <v>2.0000000000000002E-5</v>
      </c>
      <c r="O133" s="246">
        <f>ROUND(E133*N133,2)</f>
        <v>0</v>
      </c>
      <c r="P133" s="246">
        <v>0</v>
      </c>
      <c r="Q133" s="246">
        <f>ROUND(E133*P133,2)</f>
        <v>0</v>
      </c>
      <c r="R133" s="246"/>
      <c r="S133" s="246" t="s">
        <v>185</v>
      </c>
      <c r="T133" s="246">
        <v>0</v>
      </c>
      <c r="U133" s="247">
        <f>ROUND(E133*T133,2)</f>
        <v>0</v>
      </c>
      <c r="V133" s="246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 t="s">
        <v>164</v>
      </c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/>
      <c r="AX133" s="220"/>
      <c r="AY133" s="220"/>
      <c r="AZ133" s="220"/>
      <c r="BA133" s="220"/>
      <c r="BB133" s="220"/>
      <c r="BC133" s="220"/>
      <c r="BD133" s="220"/>
      <c r="BE133" s="220"/>
      <c r="BF133" s="220"/>
      <c r="BG133" s="220"/>
      <c r="BH133" s="220"/>
    </row>
    <row r="134" spans="1:60" outlineLevel="1">
      <c r="A134" s="221">
        <v>62</v>
      </c>
      <c r="B134" s="232" t="s">
        <v>327</v>
      </c>
      <c r="C134" s="275" t="s">
        <v>328</v>
      </c>
      <c r="D134" s="234" t="s">
        <v>202</v>
      </c>
      <c r="E134" s="239">
        <v>30</v>
      </c>
      <c r="F134" s="245"/>
      <c r="G134" s="246">
        <f>ROUND(E134*F134,2)</f>
        <v>0</v>
      </c>
      <c r="H134" s="245"/>
      <c r="I134" s="246">
        <f>ROUND(E134*H134,2)</f>
        <v>0</v>
      </c>
      <c r="J134" s="245"/>
      <c r="K134" s="246">
        <f>ROUND(E134*J134,2)</f>
        <v>0</v>
      </c>
      <c r="L134" s="246">
        <v>21</v>
      </c>
      <c r="M134" s="246">
        <f>G134*(1+L134/100)</f>
        <v>0</v>
      </c>
      <c r="N134" s="246">
        <v>4.0000000000000003E-5</v>
      </c>
      <c r="O134" s="246">
        <f>ROUND(E134*N134,2)</f>
        <v>0</v>
      </c>
      <c r="P134" s="246">
        <v>0</v>
      </c>
      <c r="Q134" s="246">
        <f>ROUND(E134*P134,2)</f>
        <v>0</v>
      </c>
      <c r="R134" s="246"/>
      <c r="S134" s="246" t="s">
        <v>185</v>
      </c>
      <c r="T134" s="246">
        <v>0</v>
      </c>
      <c r="U134" s="247">
        <f>ROUND(E134*T134,2)</f>
        <v>0</v>
      </c>
      <c r="V134" s="246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 t="s">
        <v>164</v>
      </c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/>
      <c r="AX134" s="220"/>
      <c r="AY134" s="220"/>
      <c r="AZ134" s="220"/>
      <c r="BA134" s="220"/>
      <c r="BB134" s="220"/>
      <c r="BC134" s="220"/>
      <c r="BD134" s="220"/>
      <c r="BE134" s="220"/>
      <c r="BF134" s="220"/>
      <c r="BG134" s="220"/>
      <c r="BH134" s="220"/>
    </row>
    <row r="135" spans="1:60" outlineLevel="1">
      <c r="A135" s="221">
        <v>63</v>
      </c>
      <c r="B135" s="232" t="s">
        <v>329</v>
      </c>
      <c r="C135" s="275" t="s">
        <v>330</v>
      </c>
      <c r="D135" s="234" t="s">
        <v>202</v>
      </c>
      <c r="E135" s="239">
        <v>3</v>
      </c>
      <c r="F135" s="245"/>
      <c r="G135" s="246">
        <f>ROUND(E135*F135,2)</f>
        <v>0</v>
      </c>
      <c r="H135" s="245"/>
      <c r="I135" s="246">
        <f>ROUND(E135*H135,2)</f>
        <v>0</v>
      </c>
      <c r="J135" s="245"/>
      <c r="K135" s="246">
        <f>ROUND(E135*J135,2)</f>
        <v>0</v>
      </c>
      <c r="L135" s="246">
        <v>21</v>
      </c>
      <c r="M135" s="246">
        <f>G135*(1+L135/100)</f>
        <v>0</v>
      </c>
      <c r="N135" s="246">
        <v>6.0000000000000002E-5</v>
      </c>
      <c r="O135" s="246">
        <f>ROUND(E135*N135,2)</f>
        <v>0</v>
      </c>
      <c r="P135" s="246">
        <v>0</v>
      </c>
      <c r="Q135" s="246">
        <f>ROUND(E135*P135,2)</f>
        <v>0</v>
      </c>
      <c r="R135" s="246"/>
      <c r="S135" s="246" t="s">
        <v>185</v>
      </c>
      <c r="T135" s="246">
        <v>0</v>
      </c>
      <c r="U135" s="247">
        <f>ROUND(E135*T135,2)</f>
        <v>0</v>
      </c>
      <c r="V135" s="246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 t="s">
        <v>164</v>
      </c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/>
      <c r="AX135" s="220"/>
      <c r="AY135" s="220"/>
      <c r="AZ135" s="220"/>
      <c r="BA135" s="220"/>
      <c r="BB135" s="220"/>
      <c r="BC135" s="220"/>
      <c r="BD135" s="220"/>
      <c r="BE135" s="220"/>
      <c r="BF135" s="220"/>
      <c r="BG135" s="220"/>
      <c r="BH135" s="220"/>
    </row>
    <row r="136" spans="1:60" outlineLevel="1">
      <c r="A136" s="221">
        <v>64</v>
      </c>
      <c r="B136" s="232" t="s">
        <v>331</v>
      </c>
      <c r="C136" s="275" t="s">
        <v>332</v>
      </c>
      <c r="D136" s="234" t="s">
        <v>202</v>
      </c>
      <c r="E136" s="239">
        <v>13</v>
      </c>
      <c r="F136" s="245"/>
      <c r="G136" s="246">
        <f>ROUND(E136*F136,2)</f>
        <v>0</v>
      </c>
      <c r="H136" s="245"/>
      <c r="I136" s="246">
        <f>ROUND(E136*H136,2)</f>
        <v>0</v>
      </c>
      <c r="J136" s="245"/>
      <c r="K136" s="246">
        <f>ROUND(E136*J136,2)</f>
        <v>0</v>
      </c>
      <c r="L136" s="246">
        <v>21</v>
      </c>
      <c r="M136" s="246">
        <f>G136*(1+L136/100)</f>
        <v>0</v>
      </c>
      <c r="N136" s="246">
        <v>6.9999999999999994E-5</v>
      </c>
      <c r="O136" s="246">
        <f>ROUND(E136*N136,2)</f>
        <v>0</v>
      </c>
      <c r="P136" s="246">
        <v>0</v>
      </c>
      <c r="Q136" s="246">
        <f>ROUND(E136*P136,2)</f>
        <v>0</v>
      </c>
      <c r="R136" s="246"/>
      <c r="S136" s="246" t="s">
        <v>185</v>
      </c>
      <c r="T136" s="246">
        <v>0</v>
      </c>
      <c r="U136" s="247">
        <f>ROUND(E136*T136,2)</f>
        <v>0</v>
      </c>
      <c r="V136" s="246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 t="s">
        <v>164</v>
      </c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/>
      <c r="AX136" s="220"/>
      <c r="AY136" s="220"/>
      <c r="AZ136" s="220"/>
      <c r="BA136" s="220"/>
      <c r="BB136" s="220"/>
      <c r="BC136" s="220"/>
      <c r="BD136" s="220"/>
      <c r="BE136" s="220"/>
      <c r="BF136" s="220"/>
      <c r="BG136" s="220"/>
      <c r="BH136" s="220"/>
    </row>
    <row r="137" spans="1:60" outlineLevel="1">
      <c r="A137" s="221">
        <v>65</v>
      </c>
      <c r="B137" s="232" t="s">
        <v>333</v>
      </c>
      <c r="C137" s="275" t="s">
        <v>334</v>
      </c>
      <c r="D137" s="234" t="s">
        <v>202</v>
      </c>
      <c r="E137" s="239">
        <v>12</v>
      </c>
      <c r="F137" s="245"/>
      <c r="G137" s="246">
        <f>ROUND(E137*F137,2)</f>
        <v>0</v>
      </c>
      <c r="H137" s="245"/>
      <c r="I137" s="246">
        <f>ROUND(E137*H137,2)</f>
        <v>0</v>
      </c>
      <c r="J137" s="245"/>
      <c r="K137" s="246">
        <f>ROUND(E137*J137,2)</f>
        <v>0</v>
      </c>
      <c r="L137" s="246">
        <v>21</v>
      </c>
      <c r="M137" s="246">
        <f>G137*(1+L137/100)</f>
        <v>0</v>
      </c>
      <c r="N137" s="246">
        <v>5.0000000000000002E-5</v>
      </c>
      <c r="O137" s="246">
        <f>ROUND(E137*N137,2)</f>
        <v>0</v>
      </c>
      <c r="P137" s="246">
        <v>0</v>
      </c>
      <c r="Q137" s="246">
        <f>ROUND(E137*P137,2)</f>
        <v>0</v>
      </c>
      <c r="R137" s="246"/>
      <c r="S137" s="246" t="s">
        <v>185</v>
      </c>
      <c r="T137" s="246">
        <v>0</v>
      </c>
      <c r="U137" s="247">
        <f>ROUND(E137*T137,2)</f>
        <v>0</v>
      </c>
      <c r="V137" s="246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 t="s">
        <v>164</v>
      </c>
      <c r="AH137" s="220"/>
      <c r="AI137" s="220"/>
      <c r="AJ137" s="220"/>
      <c r="AK137" s="220"/>
      <c r="AL137" s="220"/>
      <c r="AM137" s="220"/>
      <c r="AN137" s="220"/>
      <c r="AO137" s="220"/>
      <c r="AP137" s="220"/>
      <c r="AQ137" s="220"/>
      <c r="AR137" s="220"/>
      <c r="AS137" s="220"/>
      <c r="AT137" s="220"/>
      <c r="AU137" s="220"/>
      <c r="AV137" s="220"/>
      <c r="AW137" s="220"/>
      <c r="AX137" s="220"/>
      <c r="AY137" s="220"/>
      <c r="AZ137" s="220"/>
      <c r="BA137" s="220"/>
      <c r="BB137" s="220"/>
      <c r="BC137" s="220"/>
      <c r="BD137" s="220"/>
      <c r="BE137" s="220"/>
      <c r="BF137" s="220"/>
      <c r="BG137" s="220"/>
      <c r="BH137" s="220"/>
    </row>
    <row r="138" spans="1:60" outlineLevel="1">
      <c r="A138" s="221">
        <v>66</v>
      </c>
      <c r="B138" s="232" t="s">
        <v>335</v>
      </c>
      <c r="C138" s="275" t="s">
        <v>336</v>
      </c>
      <c r="D138" s="234" t="s">
        <v>256</v>
      </c>
      <c r="E138" s="239">
        <v>0.43826999999999999</v>
      </c>
      <c r="F138" s="245"/>
      <c r="G138" s="246">
        <f>ROUND(E138*F138,2)</f>
        <v>0</v>
      </c>
      <c r="H138" s="245"/>
      <c r="I138" s="246">
        <f>ROUND(E138*H138,2)</f>
        <v>0</v>
      </c>
      <c r="J138" s="245"/>
      <c r="K138" s="246">
        <f>ROUND(E138*J138,2)</f>
        <v>0</v>
      </c>
      <c r="L138" s="246">
        <v>21</v>
      </c>
      <c r="M138" s="246">
        <f>G138*(1+L138/100)</f>
        <v>0</v>
      </c>
      <c r="N138" s="246">
        <v>0</v>
      </c>
      <c r="O138" s="246">
        <f>ROUND(E138*N138,2)</f>
        <v>0</v>
      </c>
      <c r="P138" s="246">
        <v>0</v>
      </c>
      <c r="Q138" s="246">
        <f>ROUND(E138*P138,2)</f>
        <v>0</v>
      </c>
      <c r="R138" s="246" t="s">
        <v>274</v>
      </c>
      <c r="S138" s="246" t="s">
        <v>152</v>
      </c>
      <c r="T138" s="246">
        <v>1.327</v>
      </c>
      <c r="U138" s="247">
        <f>ROUND(E138*T138,2)</f>
        <v>0.57999999999999996</v>
      </c>
      <c r="V138" s="246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 t="s">
        <v>257</v>
      </c>
      <c r="AH138" s="220"/>
      <c r="AI138" s="220"/>
      <c r="AJ138" s="220"/>
      <c r="AK138" s="220"/>
      <c r="AL138" s="220"/>
      <c r="AM138" s="220"/>
      <c r="AN138" s="220"/>
      <c r="AO138" s="220"/>
      <c r="AP138" s="220"/>
      <c r="AQ138" s="220"/>
      <c r="AR138" s="220"/>
      <c r="AS138" s="220"/>
      <c r="AT138" s="220"/>
      <c r="AU138" s="220"/>
      <c r="AV138" s="220"/>
      <c r="AW138" s="220"/>
      <c r="AX138" s="220"/>
      <c r="AY138" s="220"/>
      <c r="AZ138" s="220"/>
      <c r="BA138" s="220"/>
      <c r="BB138" s="220"/>
      <c r="BC138" s="220"/>
      <c r="BD138" s="220"/>
      <c r="BE138" s="220"/>
      <c r="BF138" s="220"/>
      <c r="BG138" s="220"/>
      <c r="BH138" s="220"/>
    </row>
    <row r="139" spans="1:60">
      <c r="A139" s="228" t="s">
        <v>146</v>
      </c>
      <c r="B139" s="233" t="s">
        <v>86</v>
      </c>
      <c r="C139" s="277" t="s">
        <v>87</v>
      </c>
      <c r="D139" s="236"/>
      <c r="E139" s="241"/>
      <c r="F139" s="248"/>
      <c r="G139" s="248">
        <f>SUMIF(AG140:AG147,"&lt;&gt;NOR",G140:G147)</f>
        <v>0</v>
      </c>
      <c r="H139" s="248"/>
      <c r="I139" s="248">
        <f>SUM(I140:I147)</f>
        <v>0</v>
      </c>
      <c r="J139" s="248"/>
      <c r="K139" s="248">
        <f>SUM(K140:K147)</f>
        <v>0</v>
      </c>
      <c r="L139" s="248"/>
      <c r="M139" s="248">
        <f>SUM(M140:M147)</f>
        <v>0</v>
      </c>
      <c r="N139" s="248"/>
      <c r="O139" s="248">
        <f>SUM(O140:O147)</f>
        <v>0.04</v>
      </c>
      <c r="P139" s="248"/>
      <c r="Q139" s="248">
        <f>SUM(Q140:Q147)</f>
        <v>0</v>
      </c>
      <c r="R139" s="248"/>
      <c r="S139" s="248"/>
      <c r="T139" s="248"/>
      <c r="U139" s="249">
        <f>SUM(U140:U147)</f>
        <v>3.83</v>
      </c>
      <c r="V139" s="248"/>
      <c r="AG139" t="s">
        <v>147</v>
      </c>
    </row>
    <row r="140" spans="1:60" outlineLevel="1">
      <c r="A140" s="221">
        <v>67</v>
      </c>
      <c r="B140" s="232" t="s">
        <v>337</v>
      </c>
      <c r="C140" s="275" t="s">
        <v>338</v>
      </c>
      <c r="D140" s="234" t="s">
        <v>202</v>
      </c>
      <c r="E140" s="239">
        <v>6</v>
      </c>
      <c r="F140" s="245"/>
      <c r="G140" s="246">
        <f>ROUND(E140*F140,2)</f>
        <v>0</v>
      </c>
      <c r="H140" s="245"/>
      <c r="I140" s="246">
        <f>ROUND(E140*H140,2)</f>
        <v>0</v>
      </c>
      <c r="J140" s="245"/>
      <c r="K140" s="246">
        <f>ROUND(E140*J140,2)</f>
        <v>0</v>
      </c>
      <c r="L140" s="246">
        <v>21</v>
      </c>
      <c r="M140" s="246">
        <f>G140*(1+L140/100)</f>
        <v>0</v>
      </c>
      <c r="N140" s="246">
        <v>7.3699999999999998E-3</v>
      </c>
      <c r="O140" s="246">
        <f>ROUND(E140*N140,2)</f>
        <v>0.04</v>
      </c>
      <c r="P140" s="246">
        <v>0</v>
      </c>
      <c r="Q140" s="246">
        <f>ROUND(E140*P140,2)</f>
        <v>0</v>
      </c>
      <c r="R140" s="246" t="s">
        <v>274</v>
      </c>
      <c r="S140" s="246" t="s">
        <v>152</v>
      </c>
      <c r="T140" s="246">
        <v>0.47599999999999998</v>
      </c>
      <c r="U140" s="247">
        <f>ROUND(E140*T140,2)</f>
        <v>2.86</v>
      </c>
      <c r="V140" s="246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 t="s">
        <v>153</v>
      </c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20"/>
      <c r="BA140" s="220"/>
      <c r="BB140" s="220"/>
      <c r="BC140" s="220"/>
      <c r="BD140" s="220"/>
      <c r="BE140" s="220"/>
      <c r="BF140" s="220"/>
      <c r="BG140" s="220"/>
      <c r="BH140" s="220"/>
    </row>
    <row r="141" spans="1:60" outlineLevel="1">
      <c r="A141" s="221"/>
      <c r="B141" s="232"/>
      <c r="C141" s="278" t="s">
        <v>297</v>
      </c>
      <c r="D141" s="237"/>
      <c r="E141" s="242"/>
      <c r="F141" s="250"/>
      <c r="G141" s="251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7"/>
      <c r="V141" s="246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 t="s">
        <v>169</v>
      </c>
      <c r="AH141" s="220"/>
      <c r="AI141" s="220"/>
      <c r="AJ141" s="220"/>
      <c r="AK141" s="220"/>
      <c r="AL141" s="220"/>
      <c r="AM141" s="220"/>
      <c r="AN141" s="220"/>
      <c r="AO141" s="220"/>
      <c r="AP141" s="220"/>
      <c r="AQ141" s="220"/>
      <c r="AR141" s="220"/>
      <c r="AS141" s="220"/>
      <c r="AT141" s="220"/>
      <c r="AU141" s="220"/>
      <c r="AV141" s="220"/>
      <c r="AW141" s="220"/>
      <c r="AX141" s="220"/>
      <c r="AY141" s="220"/>
      <c r="AZ141" s="220"/>
      <c r="BA141" s="229" t="str">
        <f>C141</f>
        <v>Potrubí včetně tvarovek a zednických výpomocí.</v>
      </c>
      <c r="BB141" s="220"/>
      <c r="BC141" s="220"/>
      <c r="BD141" s="220"/>
      <c r="BE141" s="220"/>
      <c r="BF141" s="220"/>
      <c r="BG141" s="220"/>
      <c r="BH141" s="220"/>
    </row>
    <row r="142" spans="1:60" outlineLevel="1">
      <c r="A142" s="221"/>
      <c r="B142" s="232"/>
      <c r="C142" s="278" t="s">
        <v>298</v>
      </c>
      <c r="D142" s="237"/>
      <c r="E142" s="242"/>
      <c r="F142" s="250"/>
      <c r="G142" s="251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7"/>
      <c r="V142" s="246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 t="s">
        <v>169</v>
      </c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20"/>
      <c r="BA142" s="229" t="str">
        <f>C142</f>
        <v>Včetně pomocného lešení o výšce podlahy do 1900 mm a pro zatížení do 1,5 kPa.</v>
      </c>
      <c r="BB142" s="220"/>
      <c r="BC142" s="220"/>
      <c r="BD142" s="220"/>
      <c r="BE142" s="220"/>
      <c r="BF142" s="220"/>
      <c r="BG142" s="220"/>
      <c r="BH142" s="220"/>
    </row>
    <row r="143" spans="1:60" outlineLevel="1">
      <c r="A143" s="221">
        <v>68</v>
      </c>
      <c r="B143" s="232" t="s">
        <v>339</v>
      </c>
      <c r="C143" s="275" t="s">
        <v>340</v>
      </c>
      <c r="D143" s="234" t="s">
        <v>162</v>
      </c>
      <c r="E143" s="239">
        <v>1</v>
      </c>
      <c r="F143" s="245"/>
      <c r="G143" s="246">
        <f>ROUND(E143*F143,2)</f>
        <v>0</v>
      </c>
      <c r="H143" s="245"/>
      <c r="I143" s="246">
        <f>ROUND(E143*H143,2)</f>
        <v>0</v>
      </c>
      <c r="J143" s="245"/>
      <c r="K143" s="246">
        <f>ROUND(E143*J143,2)</f>
        <v>0</v>
      </c>
      <c r="L143" s="246">
        <v>21</v>
      </c>
      <c r="M143" s="246">
        <f>G143*(1+L143/100)</f>
        <v>0</v>
      </c>
      <c r="N143" s="246">
        <v>0</v>
      </c>
      <c r="O143" s="246">
        <f>ROUND(E143*N143,2)</f>
        <v>0</v>
      </c>
      <c r="P143" s="246">
        <v>0</v>
      </c>
      <c r="Q143" s="246">
        <f>ROUND(E143*P143,2)</f>
        <v>0</v>
      </c>
      <c r="R143" s="246" t="s">
        <v>274</v>
      </c>
      <c r="S143" s="246" t="s">
        <v>152</v>
      </c>
      <c r="T143" s="246">
        <v>6.4000000000000001E-2</v>
      </c>
      <c r="U143" s="247">
        <f>ROUND(E143*T143,2)</f>
        <v>0.06</v>
      </c>
      <c r="V143" s="246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 t="s">
        <v>153</v>
      </c>
      <c r="AH143" s="220"/>
      <c r="AI143" s="220"/>
      <c r="AJ143" s="220"/>
      <c r="AK143" s="220"/>
      <c r="AL143" s="220"/>
      <c r="AM143" s="220"/>
      <c r="AN143" s="220"/>
      <c r="AO143" s="220"/>
      <c r="AP143" s="220"/>
      <c r="AQ143" s="220"/>
      <c r="AR143" s="220"/>
      <c r="AS143" s="220"/>
      <c r="AT143" s="220"/>
      <c r="AU143" s="220"/>
      <c r="AV143" s="220"/>
      <c r="AW143" s="220"/>
      <c r="AX143" s="220"/>
      <c r="AY143" s="220"/>
      <c r="AZ143" s="220"/>
      <c r="BA143" s="220"/>
      <c r="BB143" s="220"/>
      <c r="BC143" s="220"/>
      <c r="BD143" s="220"/>
      <c r="BE143" s="220"/>
      <c r="BF143" s="220"/>
      <c r="BG143" s="220"/>
      <c r="BH143" s="220"/>
    </row>
    <row r="144" spans="1:60" outlineLevel="1">
      <c r="A144" s="221">
        <v>69</v>
      </c>
      <c r="B144" s="232" t="s">
        <v>341</v>
      </c>
      <c r="C144" s="275" t="s">
        <v>342</v>
      </c>
      <c r="D144" s="234" t="s">
        <v>202</v>
      </c>
      <c r="E144" s="239">
        <v>6</v>
      </c>
      <c r="F144" s="245"/>
      <c r="G144" s="246">
        <f>ROUND(E144*F144,2)</f>
        <v>0</v>
      </c>
      <c r="H144" s="245"/>
      <c r="I144" s="246">
        <f>ROUND(E144*H144,2)</f>
        <v>0</v>
      </c>
      <c r="J144" s="245"/>
      <c r="K144" s="246">
        <f>ROUND(E144*J144,2)</f>
        <v>0</v>
      </c>
      <c r="L144" s="246">
        <v>21</v>
      </c>
      <c r="M144" s="246">
        <f>G144*(1+L144/100)</f>
        <v>0</v>
      </c>
      <c r="N144" s="246">
        <v>0</v>
      </c>
      <c r="O144" s="246">
        <f>ROUND(E144*N144,2)</f>
        <v>0</v>
      </c>
      <c r="P144" s="246">
        <v>0</v>
      </c>
      <c r="Q144" s="246">
        <f>ROUND(E144*P144,2)</f>
        <v>0</v>
      </c>
      <c r="R144" s="246" t="s">
        <v>274</v>
      </c>
      <c r="S144" s="246" t="s">
        <v>152</v>
      </c>
      <c r="T144" s="246">
        <v>6.2E-2</v>
      </c>
      <c r="U144" s="247">
        <f>ROUND(E144*T144,2)</f>
        <v>0.37</v>
      </c>
      <c r="V144" s="246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 t="s">
        <v>153</v>
      </c>
      <c r="AH144" s="220"/>
      <c r="AI144" s="220"/>
      <c r="AJ144" s="220"/>
      <c r="AK144" s="220"/>
      <c r="AL144" s="220"/>
      <c r="AM144" s="220"/>
      <c r="AN144" s="220"/>
      <c r="AO144" s="220"/>
      <c r="AP144" s="220"/>
      <c r="AQ144" s="220"/>
      <c r="AR144" s="220"/>
      <c r="AS144" s="220"/>
      <c r="AT144" s="220"/>
      <c r="AU144" s="220"/>
      <c r="AV144" s="220"/>
      <c r="AW144" s="220"/>
      <c r="AX144" s="220"/>
      <c r="AY144" s="220"/>
      <c r="AZ144" s="220"/>
      <c r="BA144" s="220"/>
      <c r="BB144" s="220"/>
      <c r="BC144" s="220"/>
      <c r="BD144" s="220"/>
      <c r="BE144" s="220"/>
      <c r="BF144" s="220"/>
      <c r="BG144" s="220"/>
      <c r="BH144" s="220"/>
    </row>
    <row r="145" spans="1:60" outlineLevel="1">
      <c r="A145" s="221">
        <v>70</v>
      </c>
      <c r="B145" s="232" t="s">
        <v>343</v>
      </c>
      <c r="C145" s="275" t="s">
        <v>344</v>
      </c>
      <c r="D145" s="234" t="s">
        <v>162</v>
      </c>
      <c r="E145" s="239">
        <v>1</v>
      </c>
      <c r="F145" s="245"/>
      <c r="G145" s="246">
        <f>ROUND(E145*F145,2)</f>
        <v>0</v>
      </c>
      <c r="H145" s="245"/>
      <c r="I145" s="246">
        <f>ROUND(E145*H145,2)</f>
        <v>0</v>
      </c>
      <c r="J145" s="245"/>
      <c r="K145" s="246">
        <f>ROUND(E145*J145,2)</f>
        <v>0</v>
      </c>
      <c r="L145" s="246">
        <v>21</v>
      </c>
      <c r="M145" s="246">
        <f>G145*(1+L145/100)</f>
        <v>0</v>
      </c>
      <c r="N145" s="246">
        <v>0</v>
      </c>
      <c r="O145" s="246">
        <f>ROUND(E145*N145,2)</f>
        <v>0</v>
      </c>
      <c r="P145" s="246">
        <v>0</v>
      </c>
      <c r="Q145" s="246">
        <f>ROUND(E145*P145,2)</f>
        <v>0</v>
      </c>
      <c r="R145" s="246" t="s">
        <v>274</v>
      </c>
      <c r="S145" s="246" t="s">
        <v>152</v>
      </c>
      <c r="T145" s="246">
        <v>0.48199999999999998</v>
      </c>
      <c r="U145" s="247">
        <f>ROUND(E145*T145,2)</f>
        <v>0.48</v>
      </c>
      <c r="V145" s="246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 t="s">
        <v>153</v>
      </c>
      <c r="AH145" s="220"/>
      <c r="AI145" s="220"/>
      <c r="AJ145" s="220"/>
      <c r="AK145" s="220"/>
      <c r="AL145" s="220"/>
      <c r="AM145" s="220"/>
      <c r="AN145" s="220"/>
      <c r="AO145" s="220"/>
      <c r="AP145" s="220"/>
      <c r="AQ145" s="220"/>
      <c r="AR145" s="220"/>
      <c r="AS145" s="220"/>
      <c r="AT145" s="220"/>
      <c r="AU145" s="220"/>
      <c r="AV145" s="220"/>
      <c r="AW145" s="220"/>
      <c r="AX145" s="220"/>
      <c r="AY145" s="220"/>
      <c r="AZ145" s="220"/>
      <c r="BA145" s="220"/>
      <c r="BB145" s="220"/>
      <c r="BC145" s="220"/>
      <c r="BD145" s="220"/>
      <c r="BE145" s="220"/>
      <c r="BF145" s="220"/>
      <c r="BG145" s="220"/>
      <c r="BH145" s="220"/>
    </row>
    <row r="146" spans="1:60" outlineLevel="1">
      <c r="A146" s="221">
        <v>71</v>
      </c>
      <c r="B146" s="232" t="s">
        <v>345</v>
      </c>
      <c r="C146" s="275" t="s">
        <v>346</v>
      </c>
      <c r="D146" s="234" t="s">
        <v>202</v>
      </c>
      <c r="E146" s="239">
        <v>0.5</v>
      </c>
      <c r="F146" s="245"/>
      <c r="G146" s="246">
        <f>ROUND(E146*F146,2)</f>
        <v>0</v>
      </c>
      <c r="H146" s="245"/>
      <c r="I146" s="246">
        <f>ROUND(E146*H146,2)</f>
        <v>0</v>
      </c>
      <c r="J146" s="245"/>
      <c r="K146" s="246">
        <f>ROUND(E146*J146,2)</f>
        <v>0</v>
      </c>
      <c r="L146" s="246">
        <v>21</v>
      </c>
      <c r="M146" s="246">
        <f>G146*(1+L146/100)</f>
        <v>0</v>
      </c>
      <c r="N146" s="246">
        <v>0</v>
      </c>
      <c r="O146" s="246">
        <f>ROUND(E146*N146,2)</f>
        <v>0</v>
      </c>
      <c r="P146" s="246">
        <v>0</v>
      </c>
      <c r="Q146" s="246">
        <f>ROUND(E146*P146,2)</f>
        <v>0</v>
      </c>
      <c r="R146" s="246"/>
      <c r="S146" s="246" t="s">
        <v>185</v>
      </c>
      <c r="T146" s="246">
        <v>0</v>
      </c>
      <c r="U146" s="247">
        <f>ROUND(E146*T146,2)</f>
        <v>0</v>
      </c>
      <c r="V146" s="246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 t="s">
        <v>153</v>
      </c>
      <c r="AH146" s="220"/>
      <c r="AI146" s="220"/>
      <c r="AJ146" s="220"/>
      <c r="AK146" s="220"/>
      <c r="AL146" s="220"/>
      <c r="AM146" s="220"/>
      <c r="AN146" s="220"/>
      <c r="AO146" s="220"/>
      <c r="AP146" s="220"/>
      <c r="AQ146" s="220"/>
      <c r="AR146" s="220"/>
      <c r="AS146" s="220"/>
      <c r="AT146" s="220"/>
      <c r="AU146" s="220"/>
      <c r="AV146" s="220"/>
      <c r="AW146" s="220"/>
      <c r="AX146" s="220"/>
      <c r="AY146" s="220"/>
      <c r="AZ146" s="220"/>
      <c r="BA146" s="220"/>
      <c r="BB146" s="220"/>
      <c r="BC146" s="220"/>
      <c r="BD146" s="220"/>
      <c r="BE146" s="220"/>
      <c r="BF146" s="220"/>
      <c r="BG146" s="220"/>
      <c r="BH146" s="220"/>
    </row>
    <row r="147" spans="1:60" outlineLevel="1">
      <c r="A147" s="221">
        <v>72</v>
      </c>
      <c r="B147" s="232" t="s">
        <v>347</v>
      </c>
      <c r="C147" s="275" t="s">
        <v>348</v>
      </c>
      <c r="D147" s="234" t="s">
        <v>256</v>
      </c>
      <c r="E147" s="239">
        <v>4.4220000000000002E-2</v>
      </c>
      <c r="F147" s="245"/>
      <c r="G147" s="246">
        <f>ROUND(E147*F147,2)</f>
        <v>0</v>
      </c>
      <c r="H147" s="245"/>
      <c r="I147" s="246">
        <f>ROUND(E147*H147,2)</f>
        <v>0</v>
      </c>
      <c r="J147" s="245"/>
      <c r="K147" s="246">
        <f>ROUND(E147*J147,2)</f>
        <v>0</v>
      </c>
      <c r="L147" s="246">
        <v>21</v>
      </c>
      <c r="M147" s="246">
        <f>G147*(1+L147/100)</f>
        <v>0</v>
      </c>
      <c r="N147" s="246">
        <v>0</v>
      </c>
      <c r="O147" s="246">
        <f>ROUND(E147*N147,2)</f>
        <v>0</v>
      </c>
      <c r="P147" s="246">
        <v>0</v>
      </c>
      <c r="Q147" s="246">
        <f>ROUND(E147*P147,2)</f>
        <v>0</v>
      </c>
      <c r="R147" s="246" t="s">
        <v>274</v>
      </c>
      <c r="S147" s="246" t="s">
        <v>152</v>
      </c>
      <c r="T147" s="246">
        <v>1.333</v>
      </c>
      <c r="U147" s="247">
        <f>ROUND(E147*T147,2)</f>
        <v>0.06</v>
      </c>
      <c r="V147" s="246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 t="s">
        <v>257</v>
      </c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20"/>
      <c r="BA147" s="220"/>
      <c r="BB147" s="220"/>
      <c r="BC147" s="220"/>
      <c r="BD147" s="220"/>
      <c r="BE147" s="220"/>
      <c r="BF147" s="220"/>
      <c r="BG147" s="220"/>
      <c r="BH147" s="220"/>
    </row>
    <row r="148" spans="1:60">
      <c r="A148" s="228" t="s">
        <v>146</v>
      </c>
      <c r="B148" s="233" t="s">
        <v>88</v>
      </c>
      <c r="C148" s="277" t="s">
        <v>89</v>
      </c>
      <c r="D148" s="236"/>
      <c r="E148" s="241"/>
      <c r="F148" s="248"/>
      <c r="G148" s="248">
        <f>SUMIF(AG149:AG160,"&lt;&gt;NOR",G149:G160)</f>
        <v>0</v>
      </c>
      <c r="H148" s="248"/>
      <c r="I148" s="248">
        <f>SUM(I149:I160)</f>
        <v>0</v>
      </c>
      <c r="J148" s="248"/>
      <c r="K148" s="248">
        <f>SUM(K149:K160)</f>
        <v>0</v>
      </c>
      <c r="L148" s="248"/>
      <c r="M148" s="248">
        <f>SUM(M149:M160)</f>
        <v>0</v>
      </c>
      <c r="N148" s="248"/>
      <c r="O148" s="248">
        <f>SUM(O149:O160)</f>
        <v>0.01</v>
      </c>
      <c r="P148" s="248"/>
      <c r="Q148" s="248">
        <f>SUM(Q149:Q160)</f>
        <v>0.02</v>
      </c>
      <c r="R148" s="248"/>
      <c r="S148" s="248"/>
      <c r="T148" s="248"/>
      <c r="U148" s="249">
        <f>SUM(U149:U160)</f>
        <v>4.34</v>
      </c>
      <c r="V148" s="248"/>
      <c r="AG148" t="s">
        <v>147</v>
      </c>
    </row>
    <row r="149" spans="1:60" outlineLevel="1">
      <c r="A149" s="221">
        <v>73</v>
      </c>
      <c r="B149" s="232" t="s">
        <v>349</v>
      </c>
      <c r="C149" s="275" t="s">
        <v>350</v>
      </c>
      <c r="D149" s="234" t="s">
        <v>351</v>
      </c>
      <c r="E149" s="239">
        <v>1</v>
      </c>
      <c r="F149" s="245"/>
      <c r="G149" s="246">
        <f>ROUND(E149*F149,2)</f>
        <v>0</v>
      </c>
      <c r="H149" s="245"/>
      <c r="I149" s="246">
        <f>ROUND(E149*H149,2)</f>
        <v>0</v>
      </c>
      <c r="J149" s="245"/>
      <c r="K149" s="246">
        <f>ROUND(E149*J149,2)</f>
        <v>0</v>
      </c>
      <c r="L149" s="246">
        <v>21</v>
      </c>
      <c r="M149" s="246">
        <f>G149*(1+L149/100)</f>
        <v>0</v>
      </c>
      <c r="N149" s="246">
        <v>0</v>
      </c>
      <c r="O149" s="246">
        <f>ROUND(E149*N149,2)</f>
        <v>0</v>
      </c>
      <c r="P149" s="246">
        <v>1.9460000000000002E-2</v>
      </c>
      <c r="Q149" s="246">
        <f>ROUND(E149*P149,2)</f>
        <v>0.02</v>
      </c>
      <c r="R149" s="246" t="s">
        <v>274</v>
      </c>
      <c r="S149" s="246" t="s">
        <v>152</v>
      </c>
      <c r="T149" s="246">
        <v>0.38200000000000001</v>
      </c>
      <c r="U149" s="247">
        <f>ROUND(E149*T149,2)</f>
        <v>0.38</v>
      </c>
      <c r="V149" s="246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 t="s">
        <v>153</v>
      </c>
      <c r="AH149" s="220"/>
      <c r="AI149" s="220"/>
      <c r="AJ149" s="220"/>
      <c r="AK149" s="220"/>
      <c r="AL149" s="220"/>
      <c r="AM149" s="220"/>
      <c r="AN149" s="220"/>
      <c r="AO149" s="220"/>
      <c r="AP149" s="220"/>
      <c r="AQ149" s="220"/>
      <c r="AR149" s="220"/>
      <c r="AS149" s="220"/>
      <c r="AT149" s="220"/>
      <c r="AU149" s="220"/>
      <c r="AV149" s="220"/>
      <c r="AW149" s="220"/>
      <c r="AX149" s="220"/>
      <c r="AY149" s="220"/>
      <c r="AZ149" s="220"/>
      <c r="BA149" s="220"/>
      <c r="BB149" s="220"/>
      <c r="BC149" s="220"/>
      <c r="BD149" s="220"/>
      <c r="BE149" s="220"/>
      <c r="BF149" s="220"/>
      <c r="BG149" s="220"/>
      <c r="BH149" s="220"/>
    </row>
    <row r="150" spans="1:60" outlineLevel="1">
      <c r="A150" s="221"/>
      <c r="B150" s="232"/>
      <c r="C150" s="276" t="s">
        <v>352</v>
      </c>
      <c r="D150" s="235"/>
      <c r="E150" s="240">
        <v>1</v>
      </c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7"/>
      <c r="V150" s="246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 t="s">
        <v>155</v>
      </c>
      <c r="AH150" s="220">
        <v>0</v>
      </c>
      <c r="AI150" s="220"/>
      <c r="AJ150" s="220"/>
      <c r="AK150" s="220"/>
      <c r="AL150" s="220"/>
      <c r="AM150" s="220"/>
      <c r="AN150" s="220"/>
      <c r="AO150" s="220"/>
      <c r="AP150" s="220"/>
      <c r="AQ150" s="220"/>
      <c r="AR150" s="220"/>
      <c r="AS150" s="220"/>
      <c r="AT150" s="220"/>
      <c r="AU150" s="220"/>
      <c r="AV150" s="220"/>
      <c r="AW150" s="220"/>
      <c r="AX150" s="220"/>
      <c r="AY150" s="220"/>
      <c r="AZ150" s="220"/>
      <c r="BA150" s="220"/>
      <c r="BB150" s="220"/>
      <c r="BC150" s="220"/>
      <c r="BD150" s="220"/>
      <c r="BE150" s="220"/>
      <c r="BF150" s="220"/>
      <c r="BG150" s="220"/>
      <c r="BH150" s="220"/>
    </row>
    <row r="151" spans="1:60" outlineLevel="1">
      <c r="A151" s="221">
        <v>74</v>
      </c>
      <c r="B151" s="232" t="s">
        <v>353</v>
      </c>
      <c r="C151" s="275" t="s">
        <v>354</v>
      </c>
      <c r="D151" s="234" t="s">
        <v>351</v>
      </c>
      <c r="E151" s="239">
        <v>1</v>
      </c>
      <c r="F151" s="245"/>
      <c r="G151" s="246">
        <f>ROUND(E151*F151,2)</f>
        <v>0</v>
      </c>
      <c r="H151" s="245"/>
      <c r="I151" s="246">
        <f>ROUND(E151*H151,2)</f>
        <v>0</v>
      </c>
      <c r="J151" s="245"/>
      <c r="K151" s="246">
        <f>ROUND(E151*J151,2)</f>
        <v>0</v>
      </c>
      <c r="L151" s="246">
        <v>21</v>
      </c>
      <c r="M151" s="246">
        <f>G151*(1+L151/100)</f>
        <v>0</v>
      </c>
      <c r="N151" s="246">
        <v>1.444E-2</v>
      </c>
      <c r="O151" s="246">
        <f>ROUND(E151*N151,2)</f>
        <v>0.01</v>
      </c>
      <c r="P151" s="246">
        <v>0</v>
      </c>
      <c r="Q151" s="246">
        <f>ROUND(E151*P151,2)</f>
        <v>0</v>
      </c>
      <c r="R151" s="246" t="s">
        <v>274</v>
      </c>
      <c r="S151" s="246" t="s">
        <v>152</v>
      </c>
      <c r="T151" s="246">
        <v>1.25</v>
      </c>
      <c r="U151" s="247">
        <f>ROUND(E151*T151,2)</f>
        <v>1.25</v>
      </c>
      <c r="V151" s="246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 t="s">
        <v>153</v>
      </c>
      <c r="AH151" s="220"/>
      <c r="AI151" s="220"/>
      <c r="AJ151" s="220"/>
      <c r="AK151" s="220"/>
      <c r="AL151" s="220"/>
      <c r="AM151" s="220"/>
      <c r="AN151" s="220"/>
      <c r="AO151" s="220"/>
      <c r="AP151" s="220"/>
      <c r="AQ151" s="220"/>
      <c r="AR151" s="220"/>
      <c r="AS151" s="220"/>
      <c r="AT151" s="220"/>
      <c r="AU151" s="220"/>
      <c r="AV151" s="220"/>
      <c r="AW151" s="220"/>
      <c r="AX151" s="220"/>
      <c r="AY151" s="220"/>
      <c r="AZ151" s="220"/>
      <c r="BA151" s="220"/>
      <c r="BB151" s="220"/>
      <c r="BC151" s="220"/>
      <c r="BD151" s="220"/>
      <c r="BE151" s="220"/>
      <c r="BF151" s="220"/>
      <c r="BG151" s="220"/>
      <c r="BH151" s="220"/>
    </row>
    <row r="152" spans="1:60" outlineLevel="1">
      <c r="A152" s="221"/>
      <c r="B152" s="232"/>
      <c r="C152" s="276" t="s">
        <v>355</v>
      </c>
      <c r="D152" s="235"/>
      <c r="E152" s="240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7"/>
      <c r="V152" s="246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 t="s">
        <v>155</v>
      </c>
      <c r="AH152" s="220">
        <v>0</v>
      </c>
      <c r="AI152" s="220"/>
      <c r="AJ152" s="220"/>
      <c r="AK152" s="220"/>
      <c r="AL152" s="220"/>
      <c r="AM152" s="220"/>
      <c r="AN152" s="220"/>
      <c r="AO152" s="220"/>
      <c r="AP152" s="220"/>
      <c r="AQ152" s="220"/>
      <c r="AR152" s="220"/>
      <c r="AS152" s="220"/>
      <c r="AT152" s="220"/>
      <c r="AU152" s="220"/>
      <c r="AV152" s="220"/>
      <c r="AW152" s="220"/>
      <c r="AX152" s="220"/>
      <c r="AY152" s="220"/>
      <c r="AZ152" s="220"/>
      <c r="BA152" s="220"/>
      <c r="BB152" s="220"/>
      <c r="BC152" s="220"/>
      <c r="BD152" s="220"/>
      <c r="BE152" s="220"/>
      <c r="BF152" s="220"/>
      <c r="BG152" s="220"/>
      <c r="BH152" s="220"/>
    </row>
    <row r="153" spans="1:60" outlineLevel="1">
      <c r="A153" s="221"/>
      <c r="B153" s="232"/>
      <c r="C153" s="276" t="s">
        <v>352</v>
      </c>
      <c r="D153" s="235"/>
      <c r="E153" s="240">
        <v>1</v>
      </c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7"/>
      <c r="V153" s="246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 t="s">
        <v>155</v>
      </c>
      <c r="AH153" s="220">
        <v>0</v>
      </c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</row>
    <row r="154" spans="1:60" outlineLevel="1">
      <c r="A154" s="221">
        <v>75</v>
      </c>
      <c r="B154" s="232" t="s">
        <v>356</v>
      </c>
      <c r="C154" s="275" t="s">
        <v>357</v>
      </c>
      <c r="D154" s="234" t="s">
        <v>351</v>
      </c>
      <c r="E154" s="239">
        <v>1</v>
      </c>
      <c r="F154" s="245"/>
      <c r="G154" s="246">
        <f>ROUND(E154*F154,2)</f>
        <v>0</v>
      </c>
      <c r="H154" s="245"/>
      <c r="I154" s="246">
        <f>ROUND(E154*H154,2)</f>
        <v>0</v>
      </c>
      <c r="J154" s="245"/>
      <c r="K154" s="246">
        <f>ROUND(E154*J154,2)</f>
        <v>0</v>
      </c>
      <c r="L154" s="246">
        <v>21</v>
      </c>
      <c r="M154" s="246">
        <f>G154*(1+L154/100)</f>
        <v>0</v>
      </c>
      <c r="N154" s="246">
        <v>8.4000000000000003E-4</v>
      </c>
      <c r="O154" s="246">
        <f>ROUND(E154*N154,2)</f>
        <v>0</v>
      </c>
      <c r="P154" s="246">
        <v>0</v>
      </c>
      <c r="Q154" s="246">
        <f>ROUND(E154*P154,2)</f>
        <v>0</v>
      </c>
      <c r="R154" s="246"/>
      <c r="S154" s="246" t="s">
        <v>185</v>
      </c>
      <c r="T154" s="246">
        <v>1.2529999999999999</v>
      </c>
      <c r="U154" s="247">
        <f>ROUND(E154*T154,2)</f>
        <v>1.25</v>
      </c>
      <c r="V154" s="246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 t="s">
        <v>153</v>
      </c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</row>
    <row r="155" spans="1:60" outlineLevel="1">
      <c r="A155" s="221"/>
      <c r="B155" s="232"/>
      <c r="C155" s="276" t="s">
        <v>352</v>
      </c>
      <c r="D155" s="235"/>
      <c r="E155" s="240">
        <v>1</v>
      </c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7"/>
      <c r="V155" s="246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 t="s">
        <v>155</v>
      </c>
      <c r="AH155" s="220">
        <v>0</v>
      </c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</row>
    <row r="156" spans="1:60" outlineLevel="1">
      <c r="A156" s="221">
        <v>76</v>
      </c>
      <c r="B156" s="232" t="s">
        <v>358</v>
      </c>
      <c r="C156" s="275" t="s">
        <v>359</v>
      </c>
      <c r="D156" s="234" t="s">
        <v>162</v>
      </c>
      <c r="E156" s="239">
        <v>3</v>
      </c>
      <c r="F156" s="245"/>
      <c r="G156" s="246">
        <f>ROUND(E156*F156,2)</f>
        <v>0</v>
      </c>
      <c r="H156" s="245"/>
      <c r="I156" s="246">
        <f>ROUND(E156*H156,2)</f>
        <v>0</v>
      </c>
      <c r="J156" s="245"/>
      <c r="K156" s="246">
        <f>ROUND(E156*J156,2)</f>
        <v>0</v>
      </c>
      <c r="L156" s="246">
        <v>21</v>
      </c>
      <c r="M156" s="246">
        <f>G156*(1+L156/100)</f>
        <v>0</v>
      </c>
      <c r="N156" s="246">
        <v>1.8000000000000001E-4</v>
      </c>
      <c r="O156" s="246">
        <f>ROUND(E156*N156,2)</f>
        <v>0</v>
      </c>
      <c r="P156" s="246">
        <v>0</v>
      </c>
      <c r="Q156" s="246">
        <f>ROUND(E156*P156,2)</f>
        <v>0</v>
      </c>
      <c r="R156" s="246"/>
      <c r="S156" s="246" t="s">
        <v>185</v>
      </c>
      <c r="T156" s="246">
        <v>0.47599999999999998</v>
      </c>
      <c r="U156" s="247">
        <f>ROUND(E156*T156,2)</f>
        <v>1.43</v>
      </c>
      <c r="V156" s="246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 t="s">
        <v>153</v>
      </c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</row>
    <row r="157" spans="1:60" ht="22.5" outlineLevel="1">
      <c r="A157" s="221">
        <v>77</v>
      </c>
      <c r="B157" s="232" t="s">
        <v>360</v>
      </c>
      <c r="C157" s="275" t="s">
        <v>361</v>
      </c>
      <c r="D157" s="234" t="s">
        <v>206</v>
      </c>
      <c r="E157" s="239">
        <v>1</v>
      </c>
      <c r="F157" s="245"/>
      <c r="G157" s="246">
        <f>ROUND(E157*F157,2)</f>
        <v>0</v>
      </c>
      <c r="H157" s="245"/>
      <c r="I157" s="246">
        <f>ROUND(E157*H157,2)</f>
        <v>0</v>
      </c>
      <c r="J157" s="245"/>
      <c r="K157" s="246">
        <f>ROUND(E157*J157,2)</f>
        <v>0</v>
      </c>
      <c r="L157" s="246">
        <v>21</v>
      </c>
      <c r="M157" s="246">
        <f>G157*(1+L157/100)</f>
        <v>0</v>
      </c>
      <c r="N157" s="246">
        <v>0</v>
      </c>
      <c r="O157" s="246">
        <f>ROUND(E157*N157,2)</f>
        <v>0</v>
      </c>
      <c r="P157" s="246">
        <v>0</v>
      </c>
      <c r="Q157" s="246">
        <f>ROUND(E157*P157,2)</f>
        <v>0</v>
      </c>
      <c r="R157" s="246"/>
      <c r="S157" s="246" t="s">
        <v>185</v>
      </c>
      <c r="T157" s="246">
        <v>0</v>
      </c>
      <c r="U157" s="247">
        <f>ROUND(E157*T157,2)</f>
        <v>0</v>
      </c>
      <c r="V157" s="246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 t="s">
        <v>153</v>
      </c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</row>
    <row r="158" spans="1:60" outlineLevel="1">
      <c r="A158" s="221">
        <v>78</v>
      </c>
      <c r="B158" s="232" t="s">
        <v>362</v>
      </c>
      <c r="C158" s="275" t="s">
        <v>363</v>
      </c>
      <c r="D158" s="234" t="s">
        <v>162</v>
      </c>
      <c r="E158" s="239">
        <v>3</v>
      </c>
      <c r="F158" s="245"/>
      <c r="G158" s="246">
        <f>ROUND(E158*F158,2)</f>
        <v>0</v>
      </c>
      <c r="H158" s="245"/>
      <c r="I158" s="246">
        <f>ROUND(E158*H158,2)</f>
        <v>0</v>
      </c>
      <c r="J158" s="245"/>
      <c r="K158" s="246">
        <f>ROUND(E158*J158,2)</f>
        <v>0</v>
      </c>
      <c r="L158" s="246">
        <v>21</v>
      </c>
      <c r="M158" s="246">
        <f>G158*(1+L158/100)</f>
        <v>0</v>
      </c>
      <c r="N158" s="246">
        <v>0</v>
      </c>
      <c r="O158" s="246">
        <f>ROUND(E158*N158,2)</f>
        <v>0</v>
      </c>
      <c r="P158" s="246">
        <v>0</v>
      </c>
      <c r="Q158" s="246">
        <f>ROUND(E158*P158,2)</f>
        <v>0</v>
      </c>
      <c r="R158" s="246"/>
      <c r="S158" s="246" t="s">
        <v>185</v>
      </c>
      <c r="T158" s="246">
        <v>0</v>
      </c>
      <c r="U158" s="247">
        <f>ROUND(E158*T158,2)</f>
        <v>0</v>
      </c>
      <c r="V158" s="246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 t="s">
        <v>153</v>
      </c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</row>
    <row r="159" spans="1:60" outlineLevel="1">
      <c r="A159" s="221">
        <v>79</v>
      </c>
      <c r="B159" s="232" t="s">
        <v>364</v>
      </c>
      <c r="C159" s="275" t="s">
        <v>365</v>
      </c>
      <c r="D159" s="234" t="s">
        <v>162</v>
      </c>
      <c r="E159" s="239">
        <v>1</v>
      </c>
      <c r="F159" s="245"/>
      <c r="G159" s="246">
        <f>ROUND(E159*F159,2)</f>
        <v>0</v>
      </c>
      <c r="H159" s="245"/>
      <c r="I159" s="246">
        <f>ROUND(E159*H159,2)</f>
        <v>0</v>
      </c>
      <c r="J159" s="245"/>
      <c r="K159" s="246">
        <f>ROUND(E159*J159,2)</f>
        <v>0</v>
      </c>
      <c r="L159" s="246">
        <v>21</v>
      </c>
      <c r="M159" s="246">
        <f>G159*(1+L159/100)</f>
        <v>0</v>
      </c>
      <c r="N159" s="246">
        <v>8.9999999999999998E-4</v>
      </c>
      <c r="O159" s="246">
        <f>ROUND(E159*N159,2)</f>
        <v>0</v>
      </c>
      <c r="P159" s="246">
        <v>0</v>
      </c>
      <c r="Q159" s="246">
        <f>ROUND(E159*P159,2)</f>
        <v>0</v>
      </c>
      <c r="R159" s="246"/>
      <c r="S159" s="246" t="s">
        <v>185</v>
      </c>
      <c r="T159" s="246">
        <v>0</v>
      </c>
      <c r="U159" s="247">
        <f>ROUND(E159*T159,2)</f>
        <v>0</v>
      </c>
      <c r="V159" s="246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 t="s">
        <v>164</v>
      </c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</row>
    <row r="160" spans="1:60" outlineLevel="1">
      <c r="A160" s="221">
        <v>80</v>
      </c>
      <c r="B160" s="232" t="s">
        <v>366</v>
      </c>
      <c r="C160" s="275" t="s">
        <v>367</v>
      </c>
      <c r="D160" s="234" t="s">
        <v>256</v>
      </c>
      <c r="E160" s="239">
        <v>1.6719999999999999E-2</v>
      </c>
      <c r="F160" s="245"/>
      <c r="G160" s="246">
        <f>ROUND(E160*F160,2)</f>
        <v>0</v>
      </c>
      <c r="H160" s="245"/>
      <c r="I160" s="246">
        <f>ROUND(E160*H160,2)</f>
        <v>0</v>
      </c>
      <c r="J160" s="245"/>
      <c r="K160" s="246">
        <f>ROUND(E160*J160,2)</f>
        <v>0</v>
      </c>
      <c r="L160" s="246">
        <v>21</v>
      </c>
      <c r="M160" s="246">
        <f>G160*(1+L160/100)</f>
        <v>0</v>
      </c>
      <c r="N160" s="246">
        <v>0</v>
      </c>
      <c r="O160" s="246">
        <f>ROUND(E160*N160,2)</f>
        <v>0</v>
      </c>
      <c r="P160" s="246">
        <v>0</v>
      </c>
      <c r="Q160" s="246">
        <f>ROUND(E160*P160,2)</f>
        <v>0</v>
      </c>
      <c r="R160" s="246" t="s">
        <v>274</v>
      </c>
      <c r="S160" s="246" t="s">
        <v>152</v>
      </c>
      <c r="T160" s="246">
        <v>1.5169999999999999</v>
      </c>
      <c r="U160" s="247">
        <f>ROUND(E160*T160,2)</f>
        <v>0.03</v>
      </c>
      <c r="V160" s="246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 t="s">
        <v>257</v>
      </c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</row>
    <row r="161" spans="1:60">
      <c r="A161" s="228" t="s">
        <v>146</v>
      </c>
      <c r="B161" s="233" t="s">
        <v>90</v>
      </c>
      <c r="C161" s="277" t="s">
        <v>91</v>
      </c>
      <c r="D161" s="236"/>
      <c r="E161" s="241"/>
      <c r="F161" s="248"/>
      <c r="G161" s="248">
        <f>SUMIF(AG162:AG167,"&lt;&gt;NOR",G162:G167)</f>
        <v>0</v>
      </c>
      <c r="H161" s="248"/>
      <c r="I161" s="248">
        <f>SUM(I162:I167)</f>
        <v>0</v>
      </c>
      <c r="J161" s="248"/>
      <c r="K161" s="248">
        <f>SUM(K162:K167)</f>
        <v>0</v>
      </c>
      <c r="L161" s="248"/>
      <c r="M161" s="248">
        <f>SUM(M162:M167)</f>
        <v>0</v>
      </c>
      <c r="N161" s="248"/>
      <c r="O161" s="248">
        <f>SUM(O162:O167)</f>
        <v>0</v>
      </c>
      <c r="P161" s="248"/>
      <c r="Q161" s="248">
        <f>SUM(Q162:Q167)</f>
        <v>0.12</v>
      </c>
      <c r="R161" s="248"/>
      <c r="S161" s="248"/>
      <c r="T161" s="248"/>
      <c r="U161" s="249">
        <f>SUM(U162:U167)</f>
        <v>0</v>
      </c>
      <c r="V161" s="248"/>
      <c r="AG161" t="s">
        <v>147</v>
      </c>
    </row>
    <row r="162" spans="1:60" outlineLevel="1">
      <c r="A162" s="221">
        <v>81</v>
      </c>
      <c r="B162" s="232" t="s">
        <v>368</v>
      </c>
      <c r="C162" s="275" t="s">
        <v>369</v>
      </c>
      <c r="D162" s="234" t="s">
        <v>206</v>
      </c>
      <c r="E162" s="239">
        <v>4</v>
      </c>
      <c r="F162" s="245"/>
      <c r="G162" s="246">
        <f>ROUND(E162*F162,2)</f>
        <v>0</v>
      </c>
      <c r="H162" s="245"/>
      <c r="I162" s="246">
        <f>ROUND(E162*H162,2)</f>
        <v>0</v>
      </c>
      <c r="J162" s="245"/>
      <c r="K162" s="246">
        <f>ROUND(E162*J162,2)</f>
        <v>0</v>
      </c>
      <c r="L162" s="246">
        <v>21</v>
      </c>
      <c r="M162" s="246">
        <f>G162*(1+L162/100)</f>
        <v>0</v>
      </c>
      <c r="N162" s="246">
        <v>0</v>
      </c>
      <c r="O162" s="246">
        <f>ROUND(E162*N162,2)</f>
        <v>0</v>
      </c>
      <c r="P162" s="246">
        <v>0.03</v>
      </c>
      <c r="Q162" s="246">
        <f>ROUND(E162*P162,2)</f>
        <v>0.12</v>
      </c>
      <c r="R162" s="246"/>
      <c r="S162" s="246" t="s">
        <v>185</v>
      </c>
      <c r="T162" s="246">
        <v>0</v>
      </c>
      <c r="U162" s="247">
        <f>ROUND(E162*T162,2)</f>
        <v>0</v>
      </c>
      <c r="V162" s="246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 t="s">
        <v>153</v>
      </c>
      <c r="AH162" s="220"/>
      <c r="AI162" s="220"/>
      <c r="AJ162" s="220"/>
      <c r="AK162" s="220"/>
      <c r="AL162" s="220"/>
      <c r="AM162" s="220"/>
      <c r="AN162" s="220"/>
      <c r="AO162" s="220"/>
      <c r="AP162" s="220"/>
      <c r="AQ162" s="220"/>
      <c r="AR162" s="220"/>
      <c r="AS162" s="220"/>
      <c r="AT162" s="220"/>
      <c r="AU162" s="220"/>
      <c r="AV162" s="220"/>
      <c r="AW162" s="220"/>
      <c r="AX162" s="220"/>
      <c r="AY162" s="220"/>
      <c r="AZ162" s="220"/>
      <c r="BA162" s="220"/>
      <c r="BB162" s="220"/>
      <c r="BC162" s="220"/>
      <c r="BD162" s="220"/>
      <c r="BE162" s="220"/>
      <c r="BF162" s="220"/>
      <c r="BG162" s="220"/>
      <c r="BH162" s="220"/>
    </row>
    <row r="163" spans="1:60" outlineLevel="1">
      <c r="A163" s="221"/>
      <c r="B163" s="232"/>
      <c r="C163" s="276" t="s">
        <v>370</v>
      </c>
      <c r="D163" s="235"/>
      <c r="E163" s="240">
        <v>1</v>
      </c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7"/>
      <c r="V163" s="246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 t="s">
        <v>155</v>
      </c>
      <c r="AH163" s="220">
        <v>0</v>
      </c>
      <c r="AI163" s="220"/>
      <c r="AJ163" s="220"/>
      <c r="AK163" s="220"/>
      <c r="AL163" s="220"/>
      <c r="AM163" s="220"/>
      <c r="AN163" s="220"/>
      <c r="AO163" s="220"/>
      <c r="AP163" s="220"/>
      <c r="AQ163" s="220"/>
      <c r="AR163" s="220"/>
      <c r="AS163" s="220"/>
      <c r="AT163" s="220"/>
      <c r="AU163" s="220"/>
      <c r="AV163" s="220"/>
      <c r="AW163" s="220"/>
      <c r="AX163" s="220"/>
      <c r="AY163" s="220"/>
      <c r="AZ163" s="220"/>
      <c r="BA163" s="220"/>
      <c r="BB163" s="220"/>
      <c r="BC163" s="220"/>
      <c r="BD163" s="220"/>
      <c r="BE163" s="220"/>
      <c r="BF163" s="220"/>
      <c r="BG163" s="220"/>
      <c r="BH163" s="220"/>
    </row>
    <row r="164" spans="1:60" outlineLevel="1">
      <c r="A164" s="221"/>
      <c r="B164" s="232"/>
      <c r="C164" s="276" t="s">
        <v>371</v>
      </c>
      <c r="D164" s="235"/>
      <c r="E164" s="240">
        <v>1</v>
      </c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7"/>
      <c r="V164" s="246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 t="s">
        <v>155</v>
      </c>
      <c r="AH164" s="220">
        <v>0</v>
      </c>
      <c r="AI164" s="220"/>
      <c r="AJ164" s="220"/>
      <c r="AK164" s="220"/>
      <c r="AL164" s="220"/>
      <c r="AM164" s="220"/>
      <c r="AN164" s="220"/>
      <c r="AO164" s="220"/>
      <c r="AP164" s="220"/>
      <c r="AQ164" s="220"/>
      <c r="AR164" s="220"/>
      <c r="AS164" s="220"/>
      <c r="AT164" s="220"/>
      <c r="AU164" s="220"/>
      <c r="AV164" s="220"/>
      <c r="AW164" s="220"/>
      <c r="AX164" s="220"/>
      <c r="AY164" s="220"/>
      <c r="AZ164" s="220"/>
      <c r="BA164" s="220"/>
      <c r="BB164" s="220"/>
      <c r="BC164" s="220"/>
      <c r="BD164" s="220"/>
      <c r="BE164" s="220"/>
      <c r="BF164" s="220"/>
      <c r="BG164" s="220"/>
      <c r="BH164" s="220"/>
    </row>
    <row r="165" spans="1:60" outlineLevel="1">
      <c r="A165" s="221"/>
      <c r="B165" s="232"/>
      <c r="C165" s="276" t="s">
        <v>372</v>
      </c>
      <c r="D165" s="235"/>
      <c r="E165" s="240">
        <v>1</v>
      </c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7"/>
      <c r="V165" s="246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 t="s">
        <v>155</v>
      </c>
      <c r="AH165" s="220">
        <v>0</v>
      </c>
      <c r="AI165" s="220"/>
      <c r="AJ165" s="220"/>
      <c r="AK165" s="220"/>
      <c r="AL165" s="220"/>
      <c r="AM165" s="220"/>
      <c r="AN165" s="220"/>
      <c r="AO165" s="220"/>
      <c r="AP165" s="220"/>
      <c r="AQ165" s="220"/>
      <c r="AR165" s="220"/>
      <c r="AS165" s="220"/>
      <c r="AT165" s="220"/>
      <c r="AU165" s="220"/>
      <c r="AV165" s="220"/>
      <c r="AW165" s="220"/>
      <c r="AX165" s="220"/>
      <c r="AY165" s="220"/>
      <c r="AZ165" s="220"/>
      <c r="BA165" s="220"/>
      <c r="BB165" s="220"/>
      <c r="BC165" s="220"/>
      <c r="BD165" s="220"/>
      <c r="BE165" s="220"/>
      <c r="BF165" s="220"/>
      <c r="BG165" s="220"/>
      <c r="BH165" s="220"/>
    </row>
    <row r="166" spans="1:60" outlineLevel="1">
      <c r="A166" s="221"/>
      <c r="B166" s="232"/>
      <c r="C166" s="276" t="s">
        <v>373</v>
      </c>
      <c r="D166" s="235"/>
      <c r="E166" s="240">
        <v>1</v>
      </c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7"/>
      <c r="V166" s="246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 t="s">
        <v>155</v>
      </c>
      <c r="AH166" s="220">
        <v>0</v>
      </c>
      <c r="AI166" s="220"/>
      <c r="AJ166" s="220"/>
      <c r="AK166" s="220"/>
      <c r="AL166" s="220"/>
      <c r="AM166" s="220"/>
      <c r="AN166" s="220"/>
      <c r="AO166" s="220"/>
      <c r="AP166" s="220"/>
      <c r="AQ166" s="220"/>
      <c r="AR166" s="220"/>
      <c r="AS166" s="220"/>
      <c r="AT166" s="220"/>
      <c r="AU166" s="220"/>
      <c r="AV166" s="220"/>
      <c r="AW166" s="220"/>
      <c r="AX166" s="220"/>
      <c r="AY166" s="220"/>
      <c r="AZ166" s="220"/>
      <c r="BA166" s="220"/>
      <c r="BB166" s="220"/>
      <c r="BC166" s="220"/>
      <c r="BD166" s="220"/>
      <c r="BE166" s="220"/>
      <c r="BF166" s="220"/>
      <c r="BG166" s="220"/>
      <c r="BH166" s="220"/>
    </row>
    <row r="167" spans="1:60" outlineLevel="1">
      <c r="A167" s="221">
        <v>82</v>
      </c>
      <c r="B167" s="232" t="s">
        <v>374</v>
      </c>
      <c r="C167" s="275" t="s">
        <v>91</v>
      </c>
      <c r="D167" s="234" t="s">
        <v>206</v>
      </c>
      <c r="E167" s="239">
        <v>1</v>
      </c>
      <c r="F167" s="245"/>
      <c r="G167" s="246">
        <f>ROUND(E167*F167,2)</f>
        <v>0</v>
      </c>
      <c r="H167" s="245"/>
      <c r="I167" s="246">
        <f>ROUND(E167*H167,2)</f>
        <v>0</v>
      </c>
      <c r="J167" s="245"/>
      <c r="K167" s="246">
        <f>ROUND(E167*J167,2)</f>
        <v>0</v>
      </c>
      <c r="L167" s="246">
        <v>21</v>
      </c>
      <c r="M167" s="246">
        <f>G167*(1+L167/100)</f>
        <v>0</v>
      </c>
      <c r="N167" s="246">
        <v>0</v>
      </c>
      <c r="O167" s="246">
        <f>ROUND(E167*N167,2)</f>
        <v>0</v>
      </c>
      <c r="P167" s="246">
        <v>0</v>
      </c>
      <c r="Q167" s="246">
        <f>ROUND(E167*P167,2)</f>
        <v>0</v>
      </c>
      <c r="R167" s="246"/>
      <c r="S167" s="246" t="s">
        <v>185</v>
      </c>
      <c r="T167" s="246">
        <v>0</v>
      </c>
      <c r="U167" s="247">
        <f>ROUND(E167*T167,2)</f>
        <v>0</v>
      </c>
      <c r="V167" s="246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 t="s">
        <v>153</v>
      </c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0"/>
      <c r="AW167" s="220"/>
      <c r="AX167" s="220"/>
      <c r="AY167" s="220"/>
      <c r="AZ167" s="220"/>
      <c r="BA167" s="220"/>
      <c r="BB167" s="220"/>
      <c r="BC167" s="220"/>
      <c r="BD167" s="220"/>
      <c r="BE167" s="220"/>
      <c r="BF167" s="220"/>
      <c r="BG167" s="220"/>
      <c r="BH167" s="220"/>
    </row>
    <row r="168" spans="1:60">
      <c r="A168" s="228" t="s">
        <v>146</v>
      </c>
      <c r="B168" s="233" t="s">
        <v>92</v>
      </c>
      <c r="C168" s="277" t="s">
        <v>93</v>
      </c>
      <c r="D168" s="236"/>
      <c r="E168" s="241"/>
      <c r="F168" s="248"/>
      <c r="G168" s="248">
        <f>SUMIF(AG169:AG169,"&lt;&gt;NOR",G169:G169)</f>
        <v>0</v>
      </c>
      <c r="H168" s="248"/>
      <c r="I168" s="248">
        <f>SUM(I169:I169)</f>
        <v>0</v>
      </c>
      <c r="J168" s="248"/>
      <c r="K168" s="248">
        <f>SUM(K169:K169)</f>
        <v>0</v>
      </c>
      <c r="L168" s="248"/>
      <c r="M168" s="248">
        <f>SUM(M169:M169)</f>
        <v>0</v>
      </c>
      <c r="N168" s="248"/>
      <c r="O168" s="248">
        <f>SUM(O169:O169)</f>
        <v>0</v>
      </c>
      <c r="P168" s="248"/>
      <c r="Q168" s="248">
        <f>SUM(Q169:Q169)</f>
        <v>0</v>
      </c>
      <c r="R168" s="248"/>
      <c r="S168" s="248"/>
      <c r="T168" s="248"/>
      <c r="U168" s="249">
        <f>SUM(U169:U169)</f>
        <v>0</v>
      </c>
      <c r="V168" s="248"/>
      <c r="AG168" t="s">
        <v>147</v>
      </c>
    </row>
    <row r="169" spans="1:60" ht="22.5" outlineLevel="1">
      <c r="A169" s="221">
        <v>83</v>
      </c>
      <c r="B169" s="232" t="s">
        <v>375</v>
      </c>
      <c r="C169" s="275" t="s">
        <v>376</v>
      </c>
      <c r="D169" s="234" t="s">
        <v>206</v>
      </c>
      <c r="E169" s="239">
        <v>1</v>
      </c>
      <c r="F169" s="245"/>
      <c r="G169" s="246">
        <f>ROUND(E169*F169,2)</f>
        <v>0</v>
      </c>
      <c r="H169" s="245"/>
      <c r="I169" s="246">
        <f>ROUND(E169*H169,2)</f>
        <v>0</v>
      </c>
      <c r="J169" s="245"/>
      <c r="K169" s="246">
        <f>ROUND(E169*J169,2)</f>
        <v>0</v>
      </c>
      <c r="L169" s="246">
        <v>21</v>
      </c>
      <c r="M169" s="246">
        <f>G169*(1+L169/100)</f>
        <v>0</v>
      </c>
      <c r="N169" s="246">
        <v>0</v>
      </c>
      <c r="O169" s="246">
        <f>ROUND(E169*N169,2)</f>
        <v>0</v>
      </c>
      <c r="P169" s="246">
        <v>0</v>
      </c>
      <c r="Q169" s="246">
        <f>ROUND(E169*P169,2)</f>
        <v>0</v>
      </c>
      <c r="R169" s="246"/>
      <c r="S169" s="246" t="s">
        <v>185</v>
      </c>
      <c r="T169" s="246">
        <v>0</v>
      </c>
      <c r="U169" s="247">
        <f>ROUND(E169*T169,2)</f>
        <v>0</v>
      </c>
      <c r="V169" s="246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 t="s">
        <v>153</v>
      </c>
      <c r="AH169" s="220"/>
      <c r="AI169" s="220"/>
      <c r="AJ169" s="220"/>
      <c r="AK169" s="220"/>
      <c r="AL169" s="220"/>
      <c r="AM169" s="220"/>
      <c r="AN169" s="220"/>
      <c r="AO169" s="220"/>
      <c r="AP169" s="220"/>
      <c r="AQ169" s="220"/>
      <c r="AR169" s="220"/>
      <c r="AS169" s="220"/>
      <c r="AT169" s="220"/>
      <c r="AU169" s="220"/>
      <c r="AV169" s="220"/>
      <c r="AW169" s="220"/>
      <c r="AX169" s="220"/>
      <c r="AY169" s="220"/>
      <c r="AZ169" s="220"/>
      <c r="BA169" s="220"/>
      <c r="BB169" s="220"/>
      <c r="BC169" s="220"/>
      <c r="BD169" s="220"/>
      <c r="BE169" s="220"/>
      <c r="BF169" s="220"/>
      <c r="BG169" s="220"/>
      <c r="BH169" s="220"/>
    </row>
    <row r="170" spans="1:60">
      <c r="A170" s="228" t="s">
        <v>146</v>
      </c>
      <c r="B170" s="233" t="s">
        <v>94</v>
      </c>
      <c r="C170" s="277" t="s">
        <v>95</v>
      </c>
      <c r="D170" s="236"/>
      <c r="E170" s="241"/>
      <c r="F170" s="248"/>
      <c r="G170" s="248">
        <f>SUMIF(AG171:AG179,"&lt;&gt;NOR",G171:G179)</f>
        <v>0</v>
      </c>
      <c r="H170" s="248"/>
      <c r="I170" s="248">
        <f>SUM(I171:I179)</f>
        <v>0</v>
      </c>
      <c r="J170" s="248"/>
      <c r="K170" s="248">
        <f>SUM(K171:K179)</f>
        <v>0</v>
      </c>
      <c r="L170" s="248"/>
      <c r="M170" s="248">
        <f>SUM(M171:M179)</f>
        <v>0</v>
      </c>
      <c r="N170" s="248"/>
      <c r="O170" s="248">
        <f>SUM(O171:O179)</f>
        <v>0</v>
      </c>
      <c r="P170" s="248"/>
      <c r="Q170" s="248">
        <f>SUM(Q171:Q179)</f>
        <v>0.59</v>
      </c>
      <c r="R170" s="248"/>
      <c r="S170" s="248"/>
      <c r="T170" s="248"/>
      <c r="U170" s="249">
        <f>SUM(U171:U179)</f>
        <v>20.84</v>
      </c>
      <c r="V170" s="248"/>
      <c r="AG170" t="s">
        <v>147</v>
      </c>
    </row>
    <row r="171" spans="1:60" outlineLevel="1">
      <c r="A171" s="221">
        <v>84</v>
      </c>
      <c r="B171" s="232" t="s">
        <v>377</v>
      </c>
      <c r="C171" s="275" t="s">
        <v>378</v>
      </c>
      <c r="D171" s="234" t="s">
        <v>150</v>
      </c>
      <c r="E171" s="239">
        <v>37.299999999999997</v>
      </c>
      <c r="F171" s="245"/>
      <c r="G171" s="246">
        <f>ROUND(E171*F171,2)</f>
        <v>0</v>
      </c>
      <c r="H171" s="245"/>
      <c r="I171" s="246">
        <f>ROUND(E171*H171,2)</f>
        <v>0</v>
      </c>
      <c r="J171" s="245"/>
      <c r="K171" s="246">
        <f>ROUND(E171*J171,2)</f>
        <v>0</v>
      </c>
      <c r="L171" s="246">
        <v>21</v>
      </c>
      <c r="M171" s="246">
        <f>G171*(1+L171/100)</f>
        <v>0</v>
      </c>
      <c r="N171" s="246">
        <v>0</v>
      </c>
      <c r="O171" s="246">
        <f>ROUND(E171*N171,2)</f>
        <v>0</v>
      </c>
      <c r="P171" s="246">
        <v>1.098E-2</v>
      </c>
      <c r="Q171" s="246">
        <f>ROUND(E171*P171,2)</f>
        <v>0.41</v>
      </c>
      <c r="R171" s="246" t="s">
        <v>379</v>
      </c>
      <c r="S171" s="246" t="s">
        <v>152</v>
      </c>
      <c r="T171" s="246">
        <v>0.37</v>
      </c>
      <c r="U171" s="247">
        <f>ROUND(E171*T171,2)</f>
        <v>13.8</v>
      </c>
      <c r="V171" s="246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 t="s">
        <v>153</v>
      </c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</row>
    <row r="172" spans="1:60" outlineLevel="1">
      <c r="A172" s="221"/>
      <c r="B172" s="232"/>
      <c r="C172" s="276" t="s">
        <v>380</v>
      </c>
      <c r="D172" s="235"/>
      <c r="E172" s="240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7"/>
      <c r="V172" s="246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 t="s">
        <v>155</v>
      </c>
      <c r="AH172" s="220">
        <v>0</v>
      </c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</row>
    <row r="173" spans="1:60" outlineLevel="1">
      <c r="A173" s="221"/>
      <c r="B173" s="232"/>
      <c r="C173" s="276" t="s">
        <v>381</v>
      </c>
      <c r="D173" s="235"/>
      <c r="E173" s="240">
        <v>37.299999999999997</v>
      </c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7"/>
      <c r="V173" s="246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 t="s">
        <v>155</v>
      </c>
      <c r="AH173" s="220">
        <v>0</v>
      </c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</row>
    <row r="174" spans="1:60" outlineLevel="1">
      <c r="A174" s="221">
        <v>85</v>
      </c>
      <c r="B174" s="232" t="s">
        <v>382</v>
      </c>
      <c r="C174" s="275" t="s">
        <v>383</v>
      </c>
      <c r="D174" s="234" t="s">
        <v>150</v>
      </c>
      <c r="E174" s="239">
        <v>16</v>
      </c>
      <c r="F174" s="245"/>
      <c r="G174" s="246">
        <f>ROUND(E174*F174,2)</f>
        <v>0</v>
      </c>
      <c r="H174" s="245"/>
      <c r="I174" s="246">
        <f>ROUND(E174*H174,2)</f>
        <v>0</v>
      </c>
      <c r="J174" s="245"/>
      <c r="K174" s="246">
        <f>ROUND(E174*J174,2)</f>
        <v>0</v>
      </c>
      <c r="L174" s="246">
        <v>21</v>
      </c>
      <c r="M174" s="246">
        <f>G174*(1+L174/100)</f>
        <v>0</v>
      </c>
      <c r="N174" s="246">
        <v>0</v>
      </c>
      <c r="O174" s="246">
        <f>ROUND(E174*N174,2)</f>
        <v>0</v>
      </c>
      <c r="P174" s="246">
        <v>1.098E-2</v>
      </c>
      <c r="Q174" s="246">
        <f>ROUND(E174*P174,2)</f>
        <v>0.18</v>
      </c>
      <c r="R174" s="246" t="s">
        <v>379</v>
      </c>
      <c r="S174" s="246" t="s">
        <v>152</v>
      </c>
      <c r="T174" s="246">
        <v>0.44</v>
      </c>
      <c r="U174" s="247">
        <f>ROUND(E174*T174,2)</f>
        <v>7.04</v>
      </c>
      <c r="V174" s="246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 t="s">
        <v>153</v>
      </c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</row>
    <row r="175" spans="1:60" outlineLevel="1">
      <c r="A175" s="221"/>
      <c r="B175" s="232"/>
      <c r="C175" s="276" t="s">
        <v>384</v>
      </c>
      <c r="D175" s="235"/>
      <c r="E175" s="240">
        <v>16</v>
      </c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7"/>
      <c r="V175" s="246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 t="s">
        <v>155</v>
      </c>
      <c r="AH175" s="220">
        <v>0</v>
      </c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</row>
    <row r="176" spans="1:60" outlineLevel="1">
      <c r="A176" s="221">
        <v>86</v>
      </c>
      <c r="B176" s="232" t="s">
        <v>385</v>
      </c>
      <c r="C176" s="275" t="s">
        <v>386</v>
      </c>
      <c r="D176" s="234" t="s">
        <v>206</v>
      </c>
      <c r="E176" s="239">
        <v>1</v>
      </c>
      <c r="F176" s="245"/>
      <c r="G176" s="246">
        <f>ROUND(E176*F176,2)</f>
        <v>0</v>
      </c>
      <c r="H176" s="245"/>
      <c r="I176" s="246">
        <f>ROUND(E176*H176,2)</f>
        <v>0</v>
      </c>
      <c r="J176" s="245"/>
      <c r="K176" s="246">
        <f>ROUND(E176*J176,2)</f>
        <v>0</v>
      </c>
      <c r="L176" s="246">
        <v>21</v>
      </c>
      <c r="M176" s="246">
        <f>G176*(1+L176/100)</f>
        <v>0</v>
      </c>
      <c r="N176" s="246">
        <v>0</v>
      </c>
      <c r="O176" s="246">
        <f>ROUND(E176*N176,2)</f>
        <v>0</v>
      </c>
      <c r="P176" s="246">
        <v>0</v>
      </c>
      <c r="Q176" s="246">
        <f>ROUND(E176*P176,2)</f>
        <v>0</v>
      </c>
      <c r="R176" s="246"/>
      <c r="S176" s="246" t="s">
        <v>185</v>
      </c>
      <c r="T176" s="246">
        <v>0</v>
      </c>
      <c r="U176" s="247">
        <f>ROUND(E176*T176,2)</f>
        <v>0</v>
      </c>
      <c r="V176" s="246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 t="s">
        <v>153</v>
      </c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</row>
    <row r="177" spans="1:60" outlineLevel="1">
      <c r="A177" s="221"/>
      <c r="B177" s="232"/>
      <c r="C177" s="276" t="s">
        <v>387</v>
      </c>
      <c r="D177" s="235"/>
      <c r="E177" s="240">
        <v>1</v>
      </c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7"/>
      <c r="V177" s="246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 t="s">
        <v>155</v>
      </c>
      <c r="AH177" s="220">
        <v>0</v>
      </c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</row>
    <row r="178" spans="1:60" outlineLevel="1">
      <c r="A178" s="221">
        <v>87</v>
      </c>
      <c r="B178" s="232" t="s">
        <v>388</v>
      </c>
      <c r="C178" s="275" t="s">
        <v>389</v>
      </c>
      <c r="D178" s="234" t="s">
        <v>162</v>
      </c>
      <c r="E178" s="239">
        <v>4</v>
      </c>
      <c r="F178" s="245"/>
      <c r="G178" s="246">
        <f>ROUND(E178*F178,2)</f>
        <v>0</v>
      </c>
      <c r="H178" s="245"/>
      <c r="I178" s="246">
        <f>ROUND(E178*H178,2)</f>
        <v>0</v>
      </c>
      <c r="J178" s="245"/>
      <c r="K178" s="246">
        <f>ROUND(E178*J178,2)</f>
        <v>0</v>
      </c>
      <c r="L178" s="246">
        <v>21</v>
      </c>
      <c r="M178" s="246">
        <f>G178*(1+L178/100)</f>
        <v>0</v>
      </c>
      <c r="N178" s="246">
        <v>0</v>
      </c>
      <c r="O178" s="246">
        <f>ROUND(E178*N178,2)</f>
        <v>0</v>
      </c>
      <c r="P178" s="246">
        <v>0</v>
      </c>
      <c r="Q178" s="246">
        <f>ROUND(E178*P178,2)</f>
        <v>0</v>
      </c>
      <c r="R178" s="246"/>
      <c r="S178" s="246" t="s">
        <v>185</v>
      </c>
      <c r="T178" s="246">
        <v>0</v>
      </c>
      <c r="U178" s="247">
        <f>ROUND(E178*T178,2)</f>
        <v>0</v>
      </c>
      <c r="V178" s="246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 t="s">
        <v>153</v>
      </c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</row>
    <row r="179" spans="1:60" outlineLevel="1">
      <c r="A179" s="221"/>
      <c r="B179" s="232"/>
      <c r="C179" s="276" t="s">
        <v>390</v>
      </c>
      <c r="D179" s="235"/>
      <c r="E179" s="240">
        <v>4</v>
      </c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7"/>
      <c r="V179" s="246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 t="s">
        <v>155</v>
      </c>
      <c r="AH179" s="220">
        <v>0</v>
      </c>
      <c r="AI179" s="220"/>
      <c r="AJ179" s="220"/>
      <c r="AK179" s="220"/>
      <c r="AL179" s="220"/>
      <c r="AM179" s="220"/>
      <c r="AN179" s="220"/>
      <c r="AO179" s="220"/>
      <c r="AP179" s="220"/>
      <c r="AQ179" s="220"/>
      <c r="AR179" s="220"/>
      <c r="AS179" s="220"/>
      <c r="AT179" s="220"/>
      <c r="AU179" s="220"/>
      <c r="AV179" s="220"/>
      <c r="AW179" s="220"/>
      <c r="AX179" s="220"/>
      <c r="AY179" s="220"/>
      <c r="AZ179" s="220"/>
      <c r="BA179" s="220"/>
      <c r="BB179" s="220"/>
      <c r="BC179" s="220"/>
      <c r="BD179" s="220"/>
      <c r="BE179" s="220"/>
      <c r="BF179" s="220"/>
      <c r="BG179" s="220"/>
      <c r="BH179" s="220"/>
    </row>
    <row r="180" spans="1:60">
      <c r="A180" s="228" t="s">
        <v>146</v>
      </c>
      <c r="B180" s="233" t="s">
        <v>96</v>
      </c>
      <c r="C180" s="277" t="s">
        <v>97</v>
      </c>
      <c r="D180" s="236"/>
      <c r="E180" s="241"/>
      <c r="F180" s="248"/>
      <c r="G180" s="248">
        <f>SUMIF(AG181:AG183,"&lt;&gt;NOR",G181:G183)</f>
        <v>0</v>
      </c>
      <c r="H180" s="248"/>
      <c r="I180" s="248">
        <f>SUM(I181:I183)</f>
        <v>0</v>
      </c>
      <c r="J180" s="248"/>
      <c r="K180" s="248">
        <f>SUM(K181:K183)</f>
        <v>0</v>
      </c>
      <c r="L180" s="248"/>
      <c r="M180" s="248">
        <f>SUM(M181:M183)</f>
        <v>0</v>
      </c>
      <c r="N180" s="248"/>
      <c r="O180" s="248">
        <f>SUM(O181:O183)</f>
        <v>0</v>
      </c>
      <c r="P180" s="248"/>
      <c r="Q180" s="248">
        <f>SUM(Q181:Q183)</f>
        <v>0</v>
      </c>
      <c r="R180" s="248"/>
      <c r="S180" s="248"/>
      <c r="T180" s="248"/>
      <c r="U180" s="249">
        <f>SUM(U181:U183)</f>
        <v>0</v>
      </c>
      <c r="V180" s="248"/>
      <c r="AG180" t="s">
        <v>147</v>
      </c>
    </row>
    <row r="181" spans="1:60" outlineLevel="1">
      <c r="A181" s="221">
        <v>88</v>
      </c>
      <c r="B181" s="232" t="s">
        <v>391</v>
      </c>
      <c r="C181" s="275" t="s">
        <v>392</v>
      </c>
      <c r="D181" s="234" t="s">
        <v>206</v>
      </c>
      <c r="E181" s="239">
        <v>1</v>
      </c>
      <c r="F181" s="245"/>
      <c r="G181" s="246">
        <f>ROUND(E181*F181,2)</f>
        <v>0</v>
      </c>
      <c r="H181" s="245"/>
      <c r="I181" s="246">
        <f>ROUND(E181*H181,2)</f>
        <v>0</v>
      </c>
      <c r="J181" s="245"/>
      <c r="K181" s="246">
        <f>ROUND(E181*J181,2)</f>
        <v>0</v>
      </c>
      <c r="L181" s="246">
        <v>21</v>
      </c>
      <c r="M181" s="246">
        <f>G181*(1+L181/100)</f>
        <v>0</v>
      </c>
      <c r="N181" s="246">
        <v>0</v>
      </c>
      <c r="O181" s="246">
        <f>ROUND(E181*N181,2)</f>
        <v>0</v>
      </c>
      <c r="P181" s="246">
        <v>0</v>
      </c>
      <c r="Q181" s="246">
        <f>ROUND(E181*P181,2)</f>
        <v>0</v>
      </c>
      <c r="R181" s="246"/>
      <c r="S181" s="246" t="s">
        <v>185</v>
      </c>
      <c r="T181" s="246">
        <v>0</v>
      </c>
      <c r="U181" s="247">
        <f>ROUND(E181*T181,2)</f>
        <v>0</v>
      </c>
      <c r="V181" s="246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 t="s">
        <v>153</v>
      </c>
      <c r="AH181" s="220"/>
      <c r="AI181" s="220"/>
      <c r="AJ181" s="220"/>
      <c r="AK181" s="220"/>
      <c r="AL181" s="220"/>
      <c r="AM181" s="220"/>
      <c r="AN181" s="220"/>
      <c r="AO181" s="220"/>
      <c r="AP181" s="220"/>
      <c r="AQ181" s="220"/>
      <c r="AR181" s="220"/>
      <c r="AS181" s="220"/>
      <c r="AT181" s="220"/>
      <c r="AU181" s="220"/>
      <c r="AV181" s="220"/>
      <c r="AW181" s="220"/>
      <c r="AX181" s="220"/>
      <c r="AY181" s="220"/>
      <c r="AZ181" s="220"/>
      <c r="BA181" s="220"/>
      <c r="BB181" s="220"/>
      <c r="BC181" s="220"/>
      <c r="BD181" s="220"/>
      <c r="BE181" s="220"/>
      <c r="BF181" s="220"/>
      <c r="BG181" s="220"/>
      <c r="BH181" s="220"/>
    </row>
    <row r="182" spans="1:60" outlineLevel="1">
      <c r="A182" s="221"/>
      <c r="B182" s="232"/>
      <c r="C182" s="276" t="s">
        <v>393</v>
      </c>
      <c r="D182" s="235"/>
      <c r="E182" s="240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7"/>
      <c r="V182" s="246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 t="s">
        <v>155</v>
      </c>
      <c r="AH182" s="220">
        <v>0</v>
      </c>
      <c r="AI182" s="220"/>
      <c r="AJ182" s="220"/>
      <c r="AK182" s="220"/>
      <c r="AL182" s="220"/>
      <c r="AM182" s="220"/>
      <c r="AN182" s="220"/>
      <c r="AO182" s="220"/>
      <c r="AP182" s="220"/>
      <c r="AQ182" s="220"/>
      <c r="AR182" s="220"/>
      <c r="AS182" s="220"/>
      <c r="AT182" s="220"/>
      <c r="AU182" s="220"/>
      <c r="AV182" s="220"/>
      <c r="AW182" s="220"/>
      <c r="AX182" s="220"/>
      <c r="AY182" s="220"/>
      <c r="AZ182" s="220"/>
      <c r="BA182" s="220"/>
      <c r="BB182" s="220"/>
      <c r="BC182" s="220"/>
      <c r="BD182" s="220"/>
      <c r="BE182" s="220"/>
      <c r="BF182" s="220"/>
      <c r="BG182" s="220"/>
      <c r="BH182" s="220"/>
    </row>
    <row r="183" spans="1:60" outlineLevel="1">
      <c r="A183" s="221"/>
      <c r="B183" s="232"/>
      <c r="C183" s="276" t="s">
        <v>394</v>
      </c>
      <c r="D183" s="235"/>
      <c r="E183" s="240">
        <v>1</v>
      </c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7"/>
      <c r="V183" s="246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 t="s">
        <v>155</v>
      </c>
      <c r="AH183" s="220">
        <v>0</v>
      </c>
      <c r="AI183" s="220"/>
      <c r="AJ183" s="220"/>
      <c r="AK183" s="220"/>
      <c r="AL183" s="220"/>
      <c r="AM183" s="220"/>
      <c r="AN183" s="220"/>
      <c r="AO183" s="220"/>
      <c r="AP183" s="220"/>
      <c r="AQ183" s="220"/>
      <c r="AR183" s="220"/>
      <c r="AS183" s="220"/>
      <c r="AT183" s="220"/>
      <c r="AU183" s="220"/>
      <c r="AV183" s="220"/>
      <c r="AW183" s="220"/>
      <c r="AX183" s="220"/>
      <c r="AY183" s="220"/>
      <c r="AZ183" s="220"/>
      <c r="BA183" s="220"/>
      <c r="BB183" s="220"/>
      <c r="BC183" s="220"/>
      <c r="BD183" s="220"/>
      <c r="BE183" s="220"/>
      <c r="BF183" s="220"/>
      <c r="BG183" s="220"/>
      <c r="BH183" s="220"/>
    </row>
    <row r="184" spans="1:60">
      <c r="A184" s="228" t="s">
        <v>146</v>
      </c>
      <c r="B184" s="233" t="s">
        <v>98</v>
      </c>
      <c r="C184" s="277" t="s">
        <v>99</v>
      </c>
      <c r="D184" s="236"/>
      <c r="E184" s="241"/>
      <c r="F184" s="248"/>
      <c r="G184" s="248">
        <f>SUMIF(AG185:AG197,"&lt;&gt;NOR",G185:G197)</f>
        <v>0</v>
      </c>
      <c r="H184" s="248"/>
      <c r="I184" s="248">
        <f>SUM(I185:I197)</f>
        <v>0</v>
      </c>
      <c r="J184" s="248"/>
      <c r="K184" s="248">
        <f>SUM(K185:K197)</f>
        <v>0</v>
      </c>
      <c r="L184" s="248"/>
      <c r="M184" s="248">
        <f>SUM(M185:M197)</f>
        <v>0</v>
      </c>
      <c r="N184" s="248"/>
      <c r="O184" s="248">
        <f>SUM(O185:O197)</f>
        <v>2.27</v>
      </c>
      <c r="P184" s="248"/>
      <c r="Q184" s="248">
        <f>SUM(Q185:Q197)</f>
        <v>0</v>
      </c>
      <c r="R184" s="248"/>
      <c r="S184" s="248"/>
      <c r="T184" s="248"/>
      <c r="U184" s="249">
        <f>SUM(U185:U197)</f>
        <v>41.27</v>
      </c>
      <c r="V184" s="248"/>
      <c r="AG184" t="s">
        <v>147</v>
      </c>
    </row>
    <row r="185" spans="1:60" outlineLevel="1">
      <c r="A185" s="221">
        <v>89</v>
      </c>
      <c r="B185" s="232" t="s">
        <v>395</v>
      </c>
      <c r="C185" s="275" t="s">
        <v>396</v>
      </c>
      <c r="D185" s="234" t="s">
        <v>202</v>
      </c>
      <c r="E185" s="239">
        <v>37.5</v>
      </c>
      <c r="F185" s="245"/>
      <c r="G185" s="246">
        <f>ROUND(E185*F185,2)</f>
        <v>0</v>
      </c>
      <c r="H185" s="245"/>
      <c r="I185" s="246">
        <f>ROUND(E185*H185,2)</f>
        <v>0</v>
      </c>
      <c r="J185" s="245"/>
      <c r="K185" s="246">
        <f>ROUND(E185*J185,2)</f>
        <v>0</v>
      </c>
      <c r="L185" s="246">
        <v>21</v>
      </c>
      <c r="M185" s="246">
        <f>G185*(1+L185/100)</f>
        <v>0</v>
      </c>
      <c r="N185" s="246">
        <v>4.0000000000000003E-5</v>
      </c>
      <c r="O185" s="246">
        <f>ROUND(E185*N185,2)</f>
        <v>0</v>
      </c>
      <c r="P185" s="246">
        <v>0</v>
      </c>
      <c r="Q185" s="246">
        <f>ROUND(E185*P185,2)</f>
        <v>0</v>
      </c>
      <c r="R185" s="246" t="s">
        <v>397</v>
      </c>
      <c r="S185" s="246" t="s">
        <v>152</v>
      </c>
      <c r="T185" s="246">
        <v>7.0000000000000007E-2</v>
      </c>
      <c r="U185" s="247">
        <f>ROUND(E185*T185,2)</f>
        <v>2.63</v>
      </c>
      <c r="V185" s="246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 t="s">
        <v>153</v>
      </c>
      <c r="AH185" s="220"/>
      <c r="AI185" s="220"/>
      <c r="AJ185" s="220"/>
      <c r="AK185" s="220"/>
      <c r="AL185" s="220"/>
      <c r="AM185" s="220"/>
      <c r="AN185" s="220"/>
      <c r="AO185" s="220"/>
      <c r="AP185" s="220"/>
      <c r="AQ185" s="220"/>
      <c r="AR185" s="220"/>
      <c r="AS185" s="220"/>
      <c r="AT185" s="220"/>
      <c r="AU185" s="220"/>
      <c r="AV185" s="220"/>
      <c r="AW185" s="220"/>
      <c r="AX185" s="220"/>
      <c r="AY185" s="220"/>
      <c r="AZ185" s="220"/>
      <c r="BA185" s="220"/>
      <c r="BB185" s="220"/>
      <c r="BC185" s="220"/>
      <c r="BD185" s="220"/>
      <c r="BE185" s="220"/>
      <c r="BF185" s="220"/>
      <c r="BG185" s="220"/>
      <c r="BH185" s="220"/>
    </row>
    <row r="186" spans="1:60" outlineLevel="1">
      <c r="A186" s="221"/>
      <c r="B186" s="232"/>
      <c r="C186" s="278" t="s">
        <v>398</v>
      </c>
      <c r="D186" s="237"/>
      <c r="E186" s="242"/>
      <c r="F186" s="250"/>
      <c r="G186" s="251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7"/>
      <c r="V186" s="246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 t="s">
        <v>169</v>
      </c>
      <c r="AH186" s="220"/>
      <c r="AI186" s="220"/>
      <c r="AJ186" s="220"/>
      <c r="AK186" s="220"/>
      <c r="AL186" s="220"/>
      <c r="AM186" s="220"/>
      <c r="AN186" s="220"/>
      <c r="AO186" s="220"/>
      <c r="AP186" s="220"/>
      <c r="AQ186" s="220"/>
      <c r="AR186" s="220"/>
      <c r="AS186" s="220"/>
      <c r="AT186" s="220"/>
      <c r="AU186" s="220"/>
      <c r="AV186" s="220"/>
      <c r="AW186" s="220"/>
      <c r="AX186" s="220"/>
      <c r="AY186" s="220"/>
      <c r="AZ186" s="220"/>
      <c r="BA186" s="229" t="str">
        <f>C186</f>
        <v>vč. dodávky a montáže silikonu.</v>
      </c>
      <c r="BB186" s="220"/>
      <c r="BC186" s="220"/>
      <c r="BD186" s="220"/>
      <c r="BE186" s="220"/>
      <c r="BF186" s="220"/>
      <c r="BG186" s="220"/>
      <c r="BH186" s="220"/>
    </row>
    <row r="187" spans="1:60" outlineLevel="1">
      <c r="A187" s="221"/>
      <c r="B187" s="232"/>
      <c r="C187" s="276" t="s">
        <v>399</v>
      </c>
      <c r="D187" s="235"/>
      <c r="E187" s="240">
        <v>30</v>
      </c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7"/>
      <c r="V187" s="246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 t="s">
        <v>155</v>
      </c>
      <c r="AH187" s="220">
        <v>0</v>
      </c>
      <c r="AI187" s="220"/>
      <c r="AJ187" s="220"/>
      <c r="AK187" s="220"/>
      <c r="AL187" s="220"/>
      <c r="AM187" s="220"/>
      <c r="AN187" s="220"/>
      <c r="AO187" s="220"/>
      <c r="AP187" s="220"/>
      <c r="AQ187" s="220"/>
      <c r="AR187" s="220"/>
      <c r="AS187" s="220"/>
      <c r="AT187" s="220"/>
      <c r="AU187" s="220"/>
      <c r="AV187" s="220"/>
      <c r="AW187" s="220"/>
      <c r="AX187" s="220"/>
      <c r="AY187" s="220"/>
      <c r="AZ187" s="220"/>
      <c r="BA187" s="220"/>
      <c r="BB187" s="220"/>
      <c r="BC187" s="220"/>
      <c r="BD187" s="220"/>
      <c r="BE187" s="220"/>
      <c r="BF187" s="220"/>
      <c r="BG187" s="220"/>
      <c r="BH187" s="220"/>
    </row>
    <row r="188" spans="1:60" outlineLevel="1">
      <c r="A188" s="221"/>
      <c r="B188" s="232"/>
      <c r="C188" s="276" t="s">
        <v>400</v>
      </c>
      <c r="D188" s="235"/>
      <c r="E188" s="240">
        <v>7.5</v>
      </c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7"/>
      <c r="V188" s="246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 t="s">
        <v>155</v>
      </c>
      <c r="AH188" s="220">
        <v>0</v>
      </c>
      <c r="AI188" s="220"/>
      <c r="AJ188" s="220"/>
      <c r="AK188" s="220"/>
      <c r="AL188" s="220"/>
      <c r="AM188" s="220"/>
      <c r="AN188" s="220"/>
      <c r="AO188" s="220"/>
      <c r="AP188" s="220"/>
      <c r="AQ188" s="220"/>
      <c r="AR188" s="220"/>
      <c r="AS188" s="220"/>
      <c r="AT188" s="220"/>
      <c r="AU188" s="220"/>
      <c r="AV188" s="220"/>
      <c r="AW188" s="220"/>
      <c r="AX188" s="220"/>
      <c r="AY188" s="220"/>
      <c r="AZ188" s="220"/>
      <c r="BA188" s="220"/>
      <c r="BB188" s="220"/>
      <c r="BC188" s="220"/>
      <c r="BD188" s="220"/>
      <c r="BE188" s="220"/>
      <c r="BF188" s="220"/>
      <c r="BG188" s="220"/>
      <c r="BH188" s="220"/>
    </row>
    <row r="189" spans="1:60" outlineLevel="1">
      <c r="A189" s="221">
        <v>90</v>
      </c>
      <c r="B189" s="232" t="s">
        <v>401</v>
      </c>
      <c r="C189" s="275" t="s">
        <v>402</v>
      </c>
      <c r="D189" s="234" t="s">
        <v>150</v>
      </c>
      <c r="E189" s="239">
        <v>35.799999999999997</v>
      </c>
      <c r="F189" s="245"/>
      <c r="G189" s="246">
        <f>ROUND(E189*F189,2)</f>
        <v>0</v>
      </c>
      <c r="H189" s="245"/>
      <c r="I189" s="246">
        <f>ROUND(E189*H189,2)</f>
        <v>0</v>
      </c>
      <c r="J189" s="245"/>
      <c r="K189" s="246">
        <f>ROUND(E189*J189,2)</f>
        <v>0</v>
      </c>
      <c r="L189" s="246">
        <v>21</v>
      </c>
      <c r="M189" s="246">
        <f>G189*(1+L189/100)</f>
        <v>0</v>
      </c>
      <c r="N189" s="246">
        <v>4.7499999999999999E-3</v>
      </c>
      <c r="O189" s="246">
        <f>ROUND(E189*N189,2)</f>
        <v>0.17</v>
      </c>
      <c r="P189" s="246">
        <v>0</v>
      </c>
      <c r="Q189" s="246">
        <f>ROUND(E189*P189,2)</f>
        <v>0</v>
      </c>
      <c r="R189" s="246"/>
      <c r="S189" s="246" t="s">
        <v>185</v>
      </c>
      <c r="T189" s="246">
        <v>0.97799999999999998</v>
      </c>
      <c r="U189" s="247">
        <f>ROUND(E189*T189,2)</f>
        <v>35.01</v>
      </c>
      <c r="V189" s="246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 t="s">
        <v>153</v>
      </c>
      <c r="AH189" s="220"/>
      <c r="AI189" s="220"/>
      <c r="AJ189" s="220"/>
      <c r="AK189" s="220"/>
      <c r="AL189" s="220"/>
      <c r="AM189" s="220"/>
      <c r="AN189" s="220"/>
      <c r="AO189" s="220"/>
      <c r="AP189" s="220"/>
      <c r="AQ189" s="220"/>
      <c r="AR189" s="220"/>
      <c r="AS189" s="220"/>
      <c r="AT189" s="220"/>
      <c r="AU189" s="220"/>
      <c r="AV189" s="220"/>
      <c r="AW189" s="220"/>
      <c r="AX189" s="220"/>
      <c r="AY189" s="220"/>
      <c r="AZ189" s="220"/>
      <c r="BA189" s="220"/>
      <c r="BB189" s="220"/>
      <c r="BC189" s="220"/>
      <c r="BD189" s="220"/>
      <c r="BE189" s="220"/>
      <c r="BF189" s="220"/>
      <c r="BG189" s="220"/>
      <c r="BH189" s="220"/>
    </row>
    <row r="190" spans="1:60" ht="22.5" outlineLevel="1">
      <c r="A190" s="221"/>
      <c r="B190" s="232"/>
      <c r="C190" s="276" t="s">
        <v>403</v>
      </c>
      <c r="D190" s="235"/>
      <c r="E190" s="240">
        <v>31.7</v>
      </c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7"/>
      <c r="V190" s="246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 t="s">
        <v>155</v>
      </c>
      <c r="AH190" s="220">
        <v>0</v>
      </c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20"/>
      <c r="AY190" s="220"/>
      <c r="AZ190" s="220"/>
      <c r="BA190" s="220"/>
      <c r="BB190" s="220"/>
      <c r="BC190" s="220"/>
      <c r="BD190" s="220"/>
      <c r="BE190" s="220"/>
      <c r="BF190" s="220"/>
      <c r="BG190" s="220"/>
      <c r="BH190" s="220"/>
    </row>
    <row r="191" spans="1:60" outlineLevel="1">
      <c r="A191" s="221"/>
      <c r="B191" s="232"/>
      <c r="C191" s="276" t="s">
        <v>404</v>
      </c>
      <c r="D191" s="235"/>
      <c r="E191" s="240">
        <v>4.0999999999999996</v>
      </c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7"/>
      <c r="V191" s="246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 t="s">
        <v>155</v>
      </c>
      <c r="AH191" s="220">
        <v>0</v>
      </c>
      <c r="AI191" s="220"/>
      <c r="AJ191" s="220"/>
      <c r="AK191" s="220"/>
      <c r="AL191" s="220"/>
      <c r="AM191" s="220"/>
      <c r="AN191" s="220"/>
      <c r="AO191" s="220"/>
      <c r="AP191" s="220"/>
      <c r="AQ191" s="220"/>
      <c r="AR191" s="220"/>
      <c r="AS191" s="220"/>
      <c r="AT191" s="220"/>
      <c r="AU191" s="220"/>
      <c r="AV191" s="220"/>
      <c r="AW191" s="220"/>
      <c r="AX191" s="220"/>
      <c r="AY191" s="220"/>
      <c r="AZ191" s="220"/>
      <c r="BA191" s="220"/>
      <c r="BB191" s="220"/>
      <c r="BC191" s="220"/>
      <c r="BD191" s="220"/>
      <c r="BE191" s="220"/>
      <c r="BF191" s="220"/>
      <c r="BG191" s="220"/>
      <c r="BH191" s="220"/>
    </row>
    <row r="192" spans="1:60" outlineLevel="1">
      <c r="A192" s="221">
        <v>91</v>
      </c>
      <c r="B192" s="232" t="s">
        <v>405</v>
      </c>
      <c r="C192" s="275" t="s">
        <v>406</v>
      </c>
      <c r="D192" s="234" t="s">
        <v>150</v>
      </c>
      <c r="E192" s="239">
        <v>41.17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6">
        <v>5.1020000000000003E-2</v>
      </c>
      <c r="O192" s="246">
        <f>ROUND(E192*N192,2)</f>
        <v>2.1</v>
      </c>
      <c r="P192" s="246">
        <v>0</v>
      </c>
      <c r="Q192" s="246">
        <f>ROUND(E192*P192,2)</f>
        <v>0</v>
      </c>
      <c r="R192" s="246"/>
      <c r="S192" s="246" t="s">
        <v>185</v>
      </c>
      <c r="T192" s="246">
        <v>0</v>
      </c>
      <c r="U192" s="247">
        <f>ROUND(E192*T192,2)</f>
        <v>0</v>
      </c>
      <c r="V192" s="246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 t="s">
        <v>153</v>
      </c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0"/>
      <c r="AT192" s="220"/>
      <c r="AU192" s="220"/>
      <c r="AV192" s="220"/>
      <c r="AW192" s="220"/>
      <c r="AX192" s="220"/>
      <c r="AY192" s="220"/>
      <c r="AZ192" s="220"/>
      <c r="BA192" s="220"/>
      <c r="BB192" s="220"/>
      <c r="BC192" s="220"/>
      <c r="BD192" s="220"/>
      <c r="BE192" s="220"/>
      <c r="BF192" s="220"/>
      <c r="BG192" s="220"/>
      <c r="BH192" s="220"/>
    </row>
    <row r="193" spans="1:60" outlineLevel="1">
      <c r="A193" s="221"/>
      <c r="B193" s="232"/>
      <c r="C193" s="276" t="s">
        <v>407</v>
      </c>
      <c r="D193" s="235"/>
      <c r="E193" s="240">
        <v>41.17</v>
      </c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7"/>
      <c r="V193" s="246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 t="s">
        <v>155</v>
      </c>
      <c r="AH193" s="220">
        <v>0</v>
      </c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20"/>
      <c r="AY193" s="220"/>
      <c r="AZ193" s="220"/>
      <c r="BA193" s="220"/>
      <c r="BB193" s="220"/>
      <c r="BC193" s="220"/>
      <c r="BD193" s="220"/>
      <c r="BE193" s="220"/>
      <c r="BF193" s="220"/>
      <c r="BG193" s="220"/>
      <c r="BH193" s="220"/>
    </row>
    <row r="194" spans="1:60" ht="22.5" outlineLevel="1">
      <c r="A194" s="221">
        <v>92</v>
      </c>
      <c r="B194" s="232" t="s">
        <v>408</v>
      </c>
      <c r="C194" s="275" t="s">
        <v>409</v>
      </c>
      <c r="D194" s="234" t="s">
        <v>202</v>
      </c>
      <c r="E194" s="239">
        <v>37.5</v>
      </c>
      <c r="F194" s="245"/>
      <c r="G194" s="246">
        <f>ROUND(E194*F194,2)</f>
        <v>0</v>
      </c>
      <c r="H194" s="245"/>
      <c r="I194" s="246">
        <f>ROUND(E194*H194,2)</f>
        <v>0</v>
      </c>
      <c r="J194" s="245"/>
      <c r="K194" s="246">
        <f>ROUND(E194*J194,2)</f>
        <v>0</v>
      </c>
      <c r="L194" s="246">
        <v>21</v>
      </c>
      <c r="M194" s="246">
        <f>G194*(1+L194/100)</f>
        <v>0</v>
      </c>
      <c r="N194" s="246">
        <v>0</v>
      </c>
      <c r="O194" s="246">
        <f>ROUND(E194*N194,2)</f>
        <v>0</v>
      </c>
      <c r="P194" s="246">
        <v>0</v>
      </c>
      <c r="Q194" s="246">
        <f>ROUND(E194*P194,2)</f>
        <v>0</v>
      </c>
      <c r="R194" s="246"/>
      <c r="S194" s="246" t="s">
        <v>185</v>
      </c>
      <c r="T194" s="246">
        <v>0</v>
      </c>
      <c r="U194" s="247">
        <f>ROUND(E194*T194,2)</f>
        <v>0</v>
      </c>
      <c r="V194" s="246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 t="s">
        <v>153</v>
      </c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20"/>
      <c r="AY194" s="220"/>
      <c r="AZ194" s="220"/>
      <c r="BA194" s="220"/>
      <c r="BB194" s="220"/>
      <c r="BC194" s="220"/>
      <c r="BD194" s="220"/>
      <c r="BE194" s="220"/>
      <c r="BF194" s="220"/>
      <c r="BG194" s="220"/>
      <c r="BH194" s="220"/>
    </row>
    <row r="195" spans="1:60" outlineLevel="1">
      <c r="A195" s="221"/>
      <c r="B195" s="232"/>
      <c r="C195" s="276" t="s">
        <v>399</v>
      </c>
      <c r="D195" s="235"/>
      <c r="E195" s="240">
        <v>30</v>
      </c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7"/>
      <c r="V195" s="246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 t="s">
        <v>155</v>
      </c>
      <c r="AH195" s="220">
        <v>0</v>
      </c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20"/>
      <c r="AY195" s="220"/>
      <c r="AZ195" s="220"/>
      <c r="BA195" s="220"/>
      <c r="BB195" s="220"/>
      <c r="BC195" s="220"/>
      <c r="BD195" s="220"/>
      <c r="BE195" s="220"/>
      <c r="BF195" s="220"/>
      <c r="BG195" s="220"/>
      <c r="BH195" s="220"/>
    </row>
    <row r="196" spans="1:60" outlineLevel="1">
      <c r="A196" s="221"/>
      <c r="B196" s="232"/>
      <c r="C196" s="276" t="s">
        <v>400</v>
      </c>
      <c r="D196" s="235"/>
      <c r="E196" s="240">
        <v>7.5</v>
      </c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7"/>
      <c r="V196" s="246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 t="s">
        <v>155</v>
      </c>
      <c r="AH196" s="220">
        <v>0</v>
      </c>
      <c r="AI196" s="220"/>
      <c r="AJ196" s="220"/>
      <c r="AK196" s="220"/>
      <c r="AL196" s="220"/>
      <c r="AM196" s="220"/>
      <c r="AN196" s="220"/>
      <c r="AO196" s="220"/>
      <c r="AP196" s="220"/>
      <c r="AQ196" s="220"/>
      <c r="AR196" s="220"/>
      <c r="AS196" s="220"/>
      <c r="AT196" s="220"/>
      <c r="AU196" s="220"/>
      <c r="AV196" s="220"/>
      <c r="AW196" s="220"/>
      <c r="AX196" s="220"/>
      <c r="AY196" s="220"/>
      <c r="AZ196" s="220"/>
      <c r="BA196" s="220"/>
      <c r="BB196" s="220"/>
      <c r="BC196" s="220"/>
      <c r="BD196" s="220"/>
      <c r="BE196" s="220"/>
      <c r="BF196" s="220"/>
      <c r="BG196" s="220"/>
      <c r="BH196" s="220"/>
    </row>
    <row r="197" spans="1:60" outlineLevel="1">
      <c r="A197" s="221">
        <v>93</v>
      </c>
      <c r="B197" s="232" t="s">
        <v>410</v>
      </c>
      <c r="C197" s="275" t="s">
        <v>411</v>
      </c>
      <c r="D197" s="234" t="s">
        <v>256</v>
      </c>
      <c r="E197" s="239">
        <v>2.2720400000000001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6">
        <v>0</v>
      </c>
      <c r="O197" s="246">
        <f>ROUND(E197*N197,2)</f>
        <v>0</v>
      </c>
      <c r="P197" s="246">
        <v>0</v>
      </c>
      <c r="Q197" s="246">
        <f>ROUND(E197*P197,2)</f>
        <v>0</v>
      </c>
      <c r="R197" s="246" t="s">
        <v>397</v>
      </c>
      <c r="S197" s="246" t="s">
        <v>152</v>
      </c>
      <c r="T197" s="246">
        <v>1.5980000000000001</v>
      </c>
      <c r="U197" s="247">
        <f>ROUND(E197*T197,2)</f>
        <v>3.63</v>
      </c>
      <c r="V197" s="246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 t="s">
        <v>257</v>
      </c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</row>
    <row r="198" spans="1:60">
      <c r="A198" s="228" t="s">
        <v>146</v>
      </c>
      <c r="B198" s="233" t="s">
        <v>100</v>
      </c>
      <c r="C198" s="277" t="s">
        <v>101</v>
      </c>
      <c r="D198" s="236"/>
      <c r="E198" s="241"/>
      <c r="F198" s="248"/>
      <c r="G198" s="248">
        <f>SUMIF(AG199:AG208,"&lt;&gt;NOR",G199:G208)</f>
        <v>0</v>
      </c>
      <c r="H198" s="248"/>
      <c r="I198" s="248">
        <f>SUM(I199:I208)</f>
        <v>0</v>
      </c>
      <c r="J198" s="248"/>
      <c r="K198" s="248">
        <f>SUM(K199:K208)</f>
        <v>0</v>
      </c>
      <c r="L198" s="248"/>
      <c r="M198" s="248">
        <f>SUM(M199:M208)</f>
        <v>0</v>
      </c>
      <c r="N198" s="248"/>
      <c r="O198" s="248">
        <f>SUM(O199:O208)</f>
        <v>0.04</v>
      </c>
      <c r="P198" s="248"/>
      <c r="Q198" s="248">
        <f>SUM(Q199:Q208)</f>
        <v>0.77</v>
      </c>
      <c r="R198" s="248"/>
      <c r="S198" s="248"/>
      <c r="T198" s="248"/>
      <c r="U198" s="249">
        <f>SUM(U199:U208)</f>
        <v>54.900000000000006</v>
      </c>
      <c r="V198" s="248"/>
      <c r="AG198" t="s">
        <v>147</v>
      </c>
    </row>
    <row r="199" spans="1:60" ht="22.5" outlineLevel="1">
      <c r="A199" s="221">
        <v>94</v>
      </c>
      <c r="B199" s="232" t="s">
        <v>412</v>
      </c>
      <c r="C199" s="275" t="s">
        <v>413</v>
      </c>
      <c r="D199" s="234" t="s">
        <v>150</v>
      </c>
      <c r="E199" s="239">
        <v>30.8</v>
      </c>
      <c r="F199" s="245"/>
      <c r="G199" s="246">
        <f>ROUND(E199*F199,2)</f>
        <v>0</v>
      </c>
      <c r="H199" s="245"/>
      <c r="I199" s="246">
        <f>ROUND(E199*H199,2)</f>
        <v>0</v>
      </c>
      <c r="J199" s="245"/>
      <c r="K199" s="246">
        <f>ROUND(E199*J199,2)</f>
        <v>0</v>
      </c>
      <c r="L199" s="246">
        <v>21</v>
      </c>
      <c r="M199" s="246">
        <f>G199*(1+L199/100)</f>
        <v>0</v>
      </c>
      <c r="N199" s="246">
        <v>1.32E-3</v>
      </c>
      <c r="O199" s="246">
        <f>ROUND(E199*N199,2)</f>
        <v>0.04</v>
      </c>
      <c r="P199" s="246">
        <v>0</v>
      </c>
      <c r="Q199" s="246">
        <f>ROUND(E199*P199,2)</f>
        <v>0</v>
      </c>
      <c r="R199" s="246" t="s">
        <v>414</v>
      </c>
      <c r="S199" s="246" t="s">
        <v>152</v>
      </c>
      <c r="T199" s="246">
        <v>0.85</v>
      </c>
      <c r="U199" s="247">
        <f>ROUND(E199*T199,2)</f>
        <v>26.18</v>
      </c>
      <c r="V199" s="246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 t="s">
        <v>153</v>
      </c>
      <c r="AH199" s="220"/>
      <c r="AI199" s="220"/>
      <c r="AJ199" s="220"/>
      <c r="AK199" s="220"/>
      <c r="AL199" s="220"/>
      <c r="AM199" s="220"/>
      <c r="AN199" s="220"/>
      <c r="AO199" s="220"/>
      <c r="AP199" s="220"/>
      <c r="AQ199" s="220"/>
      <c r="AR199" s="220"/>
      <c r="AS199" s="220"/>
      <c r="AT199" s="220"/>
      <c r="AU199" s="220"/>
      <c r="AV199" s="220"/>
      <c r="AW199" s="220"/>
      <c r="AX199" s="220"/>
      <c r="AY199" s="220"/>
      <c r="AZ199" s="220"/>
      <c r="BA199" s="220"/>
      <c r="BB199" s="220"/>
      <c r="BC199" s="220"/>
      <c r="BD199" s="220"/>
      <c r="BE199" s="220"/>
      <c r="BF199" s="220"/>
      <c r="BG199" s="220"/>
      <c r="BH199" s="220"/>
    </row>
    <row r="200" spans="1:60" outlineLevel="1">
      <c r="A200" s="221"/>
      <c r="B200" s="232"/>
      <c r="C200" s="278" t="s">
        <v>415</v>
      </c>
      <c r="D200" s="237"/>
      <c r="E200" s="242"/>
      <c r="F200" s="250"/>
      <c r="G200" s="251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7"/>
      <c r="V200" s="246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 t="s">
        <v>169</v>
      </c>
      <c r="AH200" s="220"/>
      <c r="AI200" s="220"/>
      <c r="AJ200" s="220"/>
      <c r="AK200" s="220"/>
      <c r="AL200" s="220"/>
      <c r="AM200" s="220"/>
      <c r="AN200" s="220"/>
      <c r="AO200" s="220"/>
      <c r="AP200" s="220"/>
      <c r="AQ200" s="220"/>
      <c r="AR200" s="220"/>
      <c r="AS200" s="220"/>
      <c r="AT200" s="220"/>
      <c r="AU200" s="220"/>
      <c r="AV200" s="220"/>
      <c r="AW200" s="220"/>
      <c r="AX200" s="220"/>
      <c r="AY200" s="220"/>
      <c r="AZ200" s="220"/>
      <c r="BA200" s="229" t="str">
        <f>C200</f>
        <v>včetně penetrace a podlahových lišt.</v>
      </c>
      <c r="BB200" s="220"/>
      <c r="BC200" s="220"/>
      <c r="BD200" s="220"/>
      <c r="BE200" s="220"/>
      <c r="BF200" s="220"/>
      <c r="BG200" s="220"/>
      <c r="BH200" s="220"/>
    </row>
    <row r="201" spans="1:60" outlineLevel="1">
      <c r="A201" s="221"/>
      <c r="B201" s="232"/>
      <c r="C201" s="276" t="s">
        <v>416</v>
      </c>
      <c r="D201" s="235"/>
      <c r="E201" s="240">
        <v>30.8</v>
      </c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7"/>
      <c r="V201" s="246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 t="s">
        <v>155</v>
      </c>
      <c r="AH201" s="220">
        <v>0</v>
      </c>
      <c r="AI201" s="220"/>
      <c r="AJ201" s="220"/>
      <c r="AK201" s="220"/>
      <c r="AL201" s="220"/>
      <c r="AM201" s="220"/>
      <c r="AN201" s="220"/>
      <c r="AO201" s="220"/>
      <c r="AP201" s="220"/>
      <c r="AQ201" s="220"/>
      <c r="AR201" s="220"/>
      <c r="AS201" s="220"/>
      <c r="AT201" s="220"/>
      <c r="AU201" s="220"/>
      <c r="AV201" s="220"/>
      <c r="AW201" s="220"/>
      <c r="AX201" s="220"/>
      <c r="AY201" s="220"/>
      <c r="AZ201" s="220"/>
      <c r="BA201" s="220"/>
      <c r="BB201" s="220"/>
      <c r="BC201" s="220"/>
      <c r="BD201" s="220"/>
      <c r="BE201" s="220"/>
      <c r="BF201" s="220"/>
      <c r="BG201" s="220"/>
      <c r="BH201" s="220"/>
    </row>
    <row r="202" spans="1:60" outlineLevel="1">
      <c r="A202" s="221">
        <v>95</v>
      </c>
      <c r="B202" s="232" t="s">
        <v>417</v>
      </c>
      <c r="C202" s="275" t="s">
        <v>418</v>
      </c>
      <c r="D202" s="234" t="s">
        <v>150</v>
      </c>
      <c r="E202" s="239">
        <v>30.8</v>
      </c>
      <c r="F202" s="245"/>
      <c r="G202" s="246">
        <f>ROUND(E202*F202,2)</f>
        <v>0</v>
      </c>
      <c r="H202" s="245"/>
      <c r="I202" s="246">
        <f>ROUND(E202*H202,2)</f>
        <v>0</v>
      </c>
      <c r="J202" s="245"/>
      <c r="K202" s="246">
        <f>ROUND(E202*J202,2)</f>
        <v>0</v>
      </c>
      <c r="L202" s="246">
        <v>21</v>
      </c>
      <c r="M202" s="246">
        <f>G202*(1+L202/100)</f>
        <v>0</v>
      </c>
      <c r="N202" s="246">
        <v>0</v>
      </c>
      <c r="O202" s="246">
        <f>ROUND(E202*N202,2)</f>
        <v>0</v>
      </c>
      <c r="P202" s="246">
        <v>2.5000000000000001E-2</v>
      </c>
      <c r="Q202" s="246">
        <f>ROUND(E202*P202,2)</f>
        <v>0.77</v>
      </c>
      <c r="R202" s="246" t="s">
        <v>414</v>
      </c>
      <c r="S202" s="246" t="s">
        <v>152</v>
      </c>
      <c r="T202" s="246">
        <v>0.2</v>
      </c>
      <c r="U202" s="247">
        <f>ROUND(E202*T202,2)</f>
        <v>6.16</v>
      </c>
      <c r="V202" s="246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 t="s">
        <v>153</v>
      </c>
      <c r="AH202" s="220"/>
      <c r="AI202" s="220"/>
      <c r="AJ202" s="220"/>
      <c r="AK202" s="220"/>
      <c r="AL202" s="220"/>
      <c r="AM202" s="220"/>
      <c r="AN202" s="220"/>
      <c r="AO202" s="220"/>
      <c r="AP202" s="220"/>
      <c r="AQ202" s="220"/>
      <c r="AR202" s="220"/>
      <c r="AS202" s="220"/>
      <c r="AT202" s="220"/>
      <c r="AU202" s="220"/>
      <c r="AV202" s="220"/>
      <c r="AW202" s="220"/>
      <c r="AX202" s="220"/>
      <c r="AY202" s="220"/>
      <c r="AZ202" s="220"/>
      <c r="BA202" s="220"/>
      <c r="BB202" s="220"/>
      <c r="BC202" s="220"/>
      <c r="BD202" s="220"/>
      <c r="BE202" s="220"/>
      <c r="BF202" s="220"/>
      <c r="BG202" s="220"/>
      <c r="BH202" s="220"/>
    </row>
    <row r="203" spans="1:60" outlineLevel="1">
      <c r="A203" s="221"/>
      <c r="B203" s="232"/>
      <c r="C203" s="276" t="s">
        <v>416</v>
      </c>
      <c r="D203" s="235"/>
      <c r="E203" s="240">
        <v>30.8</v>
      </c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6"/>
      <c r="U203" s="247"/>
      <c r="V203" s="246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 t="s">
        <v>155</v>
      </c>
      <c r="AH203" s="220">
        <v>0</v>
      </c>
      <c r="AI203" s="220"/>
      <c r="AJ203" s="220"/>
      <c r="AK203" s="220"/>
      <c r="AL203" s="220"/>
      <c r="AM203" s="220"/>
      <c r="AN203" s="220"/>
      <c r="AO203" s="220"/>
      <c r="AP203" s="220"/>
      <c r="AQ203" s="220"/>
      <c r="AR203" s="220"/>
      <c r="AS203" s="220"/>
      <c r="AT203" s="220"/>
      <c r="AU203" s="220"/>
      <c r="AV203" s="220"/>
      <c r="AW203" s="220"/>
      <c r="AX203" s="220"/>
      <c r="AY203" s="220"/>
      <c r="AZ203" s="220"/>
      <c r="BA203" s="220"/>
      <c r="BB203" s="220"/>
      <c r="BC203" s="220"/>
      <c r="BD203" s="220"/>
      <c r="BE203" s="220"/>
      <c r="BF203" s="220"/>
      <c r="BG203" s="220"/>
      <c r="BH203" s="220"/>
    </row>
    <row r="204" spans="1:60" outlineLevel="1">
      <c r="A204" s="221">
        <v>96</v>
      </c>
      <c r="B204" s="232" t="s">
        <v>419</v>
      </c>
      <c r="C204" s="275" t="s">
        <v>420</v>
      </c>
      <c r="D204" s="234" t="s">
        <v>150</v>
      </c>
      <c r="E204" s="239">
        <v>61.6</v>
      </c>
      <c r="F204" s="245"/>
      <c r="G204" s="246">
        <f>ROUND(E204*F204,2)</f>
        <v>0</v>
      </c>
      <c r="H204" s="245"/>
      <c r="I204" s="246">
        <f>ROUND(E204*H204,2)</f>
        <v>0</v>
      </c>
      <c r="J204" s="245"/>
      <c r="K204" s="246">
        <f>ROUND(E204*J204,2)</f>
        <v>0</v>
      </c>
      <c r="L204" s="246">
        <v>21</v>
      </c>
      <c r="M204" s="246">
        <f>G204*(1+L204/100)</f>
        <v>0</v>
      </c>
      <c r="N204" s="246">
        <v>1.0000000000000001E-5</v>
      </c>
      <c r="O204" s="246">
        <f>ROUND(E204*N204,2)</f>
        <v>0</v>
      </c>
      <c r="P204" s="246">
        <v>0</v>
      </c>
      <c r="Q204" s="246">
        <f>ROUND(E204*P204,2)</f>
        <v>0</v>
      </c>
      <c r="R204" s="246" t="s">
        <v>414</v>
      </c>
      <c r="S204" s="246" t="s">
        <v>152</v>
      </c>
      <c r="T204" s="246">
        <v>0.34</v>
      </c>
      <c r="U204" s="247">
        <f>ROUND(E204*T204,2)</f>
        <v>20.94</v>
      </c>
      <c r="V204" s="246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 t="s">
        <v>153</v>
      </c>
      <c r="AH204" s="220"/>
      <c r="AI204" s="220"/>
      <c r="AJ204" s="220"/>
      <c r="AK204" s="220"/>
      <c r="AL204" s="220"/>
      <c r="AM204" s="220"/>
      <c r="AN204" s="220"/>
      <c r="AO204" s="220"/>
      <c r="AP204" s="220"/>
      <c r="AQ204" s="220"/>
      <c r="AR204" s="220"/>
      <c r="AS204" s="220"/>
      <c r="AT204" s="220"/>
      <c r="AU204" s="220"/>
      <c r="AV204" s="220"/>
      <c r="AW204" s="220"/>
      <c r="AX204" s="220"/>
      <c r="AY204" s="220"/>
      <c r="AZ204" s="220"/>
      <c r="BA204" s="220"/>
      <c r="BB204" s="220"/>
      <c r="BC204" s="220"/>
      <c r="BD204" s="220"/>
      <c r="BE204" s="220"/>
      <c r="BF204" s="220"/>
      <c r="BG204" s="220"/>
      <c r="BH204" s="220"/>
    </row>
    <row r="205" spans="1:60" outlineLevel="1">
      <c r="A205" s="221"/>
      <c r="B205" s="232"/>
      <c r="C205" s="276" t="s">
        <v>421</v>
      </c>
      <c r="D205" s="235"/>
      <c r="E205" s="240">
        <v>61.6</v>
      </c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7"/>
      <c r="V205" s="246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 t="s">
        <v>155</v>
      </c>
      <c r="AH205" s="220">
        <v>0</v>
      </c>
      <c r="AI205" s="220"/>
      <c r="AJ205" s="220"/>
      <c r="AK205" s="220"/>
      <c r="AL205" s="220"/>
      <c r="AM205" s="220"/>
      <c r="AN205" s="220"/>
      <c r="AO205" s="220"/>
      <c r="AP205" s="220"/>
      <c r="AQ205" s="220"/>
      <c r="AR205" s="220"/>
      <c r="AS205" s="220"/>
      <c r="AT205" s="220"/>
      <c r="AU205" s="220"/>
      <c r="AV205" s="220"/>
      <c r="AW205" s="220"/>
      <c r="AX205" s="220"/>
      <c r="AY205" s="220"/>
      <c r="AZ205" s="220"/>
      <c r="BA205" s="220"/>
      <c r="BB205" s="220"/>
      <c r="BC205" s="220"/>
      <c r="BD205" s="220"/>
      <c r="BE205" s="220"/>
      <c r="BF205" s="220"/>
      <c r="BG205" s="220"/>
      <c r="BH205" s="220"/>
    </row>
    <row r="206" spans="1:60" outlineLevel="1">
      <c r="A206" s="221">
        <v>97</v>
      </c>
      <c r="B206" s="232" t="s">
        <v>422</v>
      </c>
      <c r="C206" s="275" t="s">
        <v>423</v>
      </c>
      <c r="D206" s="234" t="s">
        <v>202</v>
      </c>
      <c r="E206" s="239">
        <v>10</v>
      </c>
      <c r="F206" s="245"/>
      <c r="G206" s="246">
        <f>ROUND(E206*F206,2)</f>
        <v>0</v>
      </c>
      <c r="H206" s="245"/>
      <c r="I206" s="246">
        <f>ROUND(E206*H206,2)</f>
        <v>0</v>
      </c>
      <c r="J206" s="245"/>
      <c r="K206" s="246">
        <f>ROUND(E206*J206,2)</f>
        <v>0</v>
      </c>
      <c r="L206" s="246">
        <v>21</v>
      </c>
      <c r="M206" s="246">
        <f>G206*(1+L206/100)</f>
        <v>0</v>
      </c>
      <c r="N206" s="246">
        <v>1.3999999999999999E-4</v>
      </c>
      <c r="O206" s="246">
        <f>ROUND(E206*N206,2)</f>
        <v>0</v>
      </c>
      <c r="P206" s="246">
        <v>0</v>
      </c>
      <c r="Q206" s="246">
        <f>ROUND(E206*P206,2)</f>
        <v>0</v>
      </c>
      <c r="R206" s="246"/>
      <c r="S206" s="246" t="s">
        <v>185</v>
      </c>
      <c r="T206" s="246">
        <v>0.152</v>
      </c>
      <c r="U206" s="247">
        <f>ROUND(E206*T206,2)</f>
        <v>1.52</v>
      </c>
      <c r="V206" s="246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 t="s">
        <v>153</v>
      </c>
      <c r="AH206" s="220"/>
      <c r="AI206" s="220"/>
      <c r="AJ206" s="220"/>
      <c r="AK206" s="220"/>
      <c r="AL206" s="220"/>
      <c r="AM206" s="220"/>
      <c r="AN206" s="220"/>
      <c r="AO206" s="220"/>
      <c r="AP206" s="220"/>
      <c r="AQ206" s="220"/>
      <c r="AR206" s="220"/>
      <c r="AS206" s="220"/>
      <c r="AT206" s="220"/>
      <c r="AU206" s="220"/>
      <c r="AV206" s="220"/>
      <c r="AW206" s="220"/>
      <c r="AX206" s="220"/>
      <c r="AY206" s="220"/>
      <c r="AZ206" s="220"/>
      <c r="BA206" s="220"/>
      <c r="BB206" s="220"/>
      <c r="BC206" s="220"/>
      <c r="BD206" s="220"/>
      <c r="BE206" s="220"/>
      <c r="BF206" s="220"/>
      <c r="BG206" s="220"/>
      <c r="BH206" s="220"/>
    </row>
    <row r="207" spans="1:60" outlineLevel="1">
      <c r="A207" s="221"/>
      <c r="B207" s="232"/>
      <c r="C207" s="278" t="s">
        <v>424</v>
      </c>
      <c r="D207" s="237"/>
      <c r="E207" s="242"/>
      <c r="F207" s="250"/>
      <c r="G207" s="251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7"/>
      <c r="V207" s="246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 t="s">
        <v>169</v>
      </c>
      <c r="AH207" s="220"/>
      <c r="AI207" s="220"/>
      <c r="AJ207" s="220"/>
      <c r="AK207" s="220"/>
      <c r="AL207" s="220"/>
      <c r="AM207" s="220"/>
      <c r="AN207" s="220"/>
      <c r="AO207" s="220"/>
      <c r="AP207" s="220"/>
      <c r="AQ207" s="220"/>
      <c r="AR207" s="220"/>
      <c r="AS207" s="220"/>
      <c r="AT207" s="220"/>
      <c r="AU207" s="220"/>
      <c r="AV207" s="220"/>
      <c r="AW207" s="220"/>
      <c r="AX207" s="220"/>
      <c r="AY207" s="220"/>
      <c r="AZ207" s="220"/>
      <c r="BA207" s="229" t="str">
        <f>C207</f>
        <v>Dodávka a montáž profilu.</v>
      </c>
      <c r="BB207" s="220"/>
      <c r="BC207" s="220"/>
      <c r="BD207" s="220"/>
      <c r="BE207" s="220"/>
      <c r="BF207" s="220"/>
      <c r="BG207" s="220"/>
      <c r="BH207" s="220"/>
    </row>
    <row r="208" spans="1:60" outlineLevel="1">
      <c r="A208" s="221">
        <v>98</v>
      </c>
      <c r="B208" s="232" t="s">
        <v>425</v>
      </c>
      <c r="C208" s="275" t="s">
        <v>426</v>
      </c>
      <c r="D208" s="234" t="s">
        <v>256</v>
      </c>
      <c r="E208" s="239">
        <v>4.267E-2</v>
      </c>
      <c r="F208" s="245"/>
      <c r="G208" s="246">
        <f>ROUND(E208*F208,2)</f>
        <v>0</v>
      </c>
      <c r="H208" s="245"/>
      <c r="I208" s="246">
        <f>ROUND(E208*H208,2)</f>
        <v>0</v>
      </c>
      <c r="J208" s="245"/>
      <c r="K208" s="246">
        <f>ROUND(E208*J208,2)</f>
        <v>0</v>
      </c>
      <c r="L208" s="246">
        <v>21</v>
      </c>
      <c r="M208" s="246">
        <f>G208*(1+L208/100)</f>
        <v>0</v>
      </c>
      <c r="N208" s="246">
        <v>0</v>
      </c>
      <c r="O208" s="246">
        <f>ROUND(E208*N208,2)</f>
        <v>0</v>
      </c>
      <c r="P208" s="246">
        <v>0</v>
      </c>
      <c r="Q208" s="246">
        <f>ROUND(E208*P208,2)</f>
        <v>0</v>
      </c>
      <c r="R208" s="246" t="s">
        <v>414</v>
      </c>
      <c r="S208" s="246" t="s">
        <v>152</v>
      </c>
      <c r="T208" s="246">
        <v>2.4009999999999998</v>
      </c>
      <c r="U208" s="247">
        <f>ROUND(E208*T208,2)</f>
        <v>0.1</v>
      </c>
      <c r="V208" s="246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 t="s">
        <v>257</v>
      </c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</row>
    <row r="209" spans="1:60">
      <c r="A209" s="228" t="s">
        <v>146</v>
      </c>
      <c r="B209" s="233" t="s">
        <v>102</v>
      </c>
      <c r="C209" s="277" t="s">
        <v>103</v>
      </c>
      <c r="D209" s="236"/>
      <c r="E209" s="241"/>
      <c r="F209" s="248"/>
      <c r="G209" s="248">
        <f>SUMIF(AG210:AG226,"&lt;&gt;NOR",G210:G226)</f>
        <v>0</v>
      </c>
      <c r="H209" s="248"/>
      <c r="I209" s="248">
        <f>SUM(I210:I226)</f>
        <v>0</v>
      </c>
      <c r="J209" s="248"/>
      <c r="K209" s="248">
        <f>SUM(K210:K226)</f>
        <v>0</v>
      </c>
      <c r="L209" s="248"/>
      <c r="M209" s="248">
        <f>SUM(M210:M226)</f>
        <v>0</v>
      </c>
      <c r="N209" s="248"/>
      <c r="O209" s="248">
        <f>SUM(O210:O226)</f>
        <v>0.01</v>
      </c>
      <c r="P209" s="248"/>
      <c r="Q209" s="248">
        <f>SUM(Q210:Q226)</f>
        <v>0.08</v>
      </c>
      <c r="R209" s="248"/>
      <c r="S209" s="248"/>
      <c r="T209" s="248"/>
      <c r="U209" s="249">
        <f>SUM(U210:U226)</f>
        <v>20.66</v>
      </c>
      <c r="V209" s="248"/>
      <c r="AG209" t="s">
        <v>147</v>
      </c>
    </row>
    <row r="210" spans="1:60" outlineLevel="1">
      <c r="A210" s="221">
        <v>99</v>
      </c>
      <c r="B210" s="232" t="s">
        <v>427</v>
      </c>
      <c r="C210" s="275" t="s">
        <v>428</v>
      </c>
      <c r="D210" s="234" t="s">
        <v>150</v>
      </c>
      <c r="E210" s="239">
        <v>31.7</v>
      </c>
      <c r="F210" s="245"/>
      <c r="G210" s="246">
        <f>ROUND(E210*F210,2)</f>
        <v>0</v>
      </c>
      <c r="H210" s="245"/>
      <c r="I210" s="246">
        <f>ROUND(E210*H210,2)</f>
        <v>0</v>
      </c>
      <c r="J210" s="245"/>
      <c r="K210" s="246">
        <f>ROUND(E210*J210,2)</f>
        <v>0</v>
      </c>
      <c r="L210" s="246">
        <v>21</v>
      </c>
      <c r="M210" s="246">
        <f>G210*(1+L210/100)</f>
        <v>0</v>
      </c>
      <c r="N210" s="246">
        <v>0</v>
      </c>
      <c r="O210" s="246">
        <f>ROUND(E210*N210,2)</f>
        <v>0</v>
      </c>
      <c r="P210" s="246">
        <v>0</v>
      </c>
      <c r="Q210" s="246">
        <f>ROUND(E210*P210,2)</f>
        <v>0</v>
      </c>
      <c r="R210" s="246" t="s">
        <v>414</v>
      </c>
      <c r="S210" s="246" t="s">
        <v>152</v>
      </c>
      <c r="T210" s="246">
        <v>0.14699999999999999</v>
      </c>
      <c r="U210" s="247">
        <f>ROUND(E210*T210,2)</f>
        <v>4.66</v>
      </c>
      <c r="V210" s="246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 t="s">
        <v>153</v>
      </c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</row>
    <row r="211" spans="1:60" ht="22.5" outlineLevel="1">
      <c r="A211" s="221"/>
      <c r="B211" s="232"/>
      <c r="C211" s="276" t="s">
        <v>429</v>
      </c>
      <c r="D211" s="235"/>
      <c r="E211" s="240">
        <v>31.7</v>
      </c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7"/>
      <c r="V211" s="246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 t="s">
        <v>155</v>
      </c>
      <c r="AH211" s="220">
        <v>0</v>
      </c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</row>
    <row r="212" spans="1:60" outlineLevel="1">
      <c r="A212" s="221">
        <v>100</v>
      </c>
      <c r="B212" s="232" t="s">
        <v>430</v>
      </c>
      <c r="C212" s="275" t="s">
        <v>431</v>
      </c>
      <c r="D212" s="234" t="s">
        <v>150</v>
      </c>
      <c r="E212" s="239">
        <v>78.599999999999994</v>
      </c>
      <c r="F212" s="245"/>
      <c r="G212" s="246">
        <f>ROUND(E212*F212,2)</f>
        <v>0</v>
      </c>
      <c r="H212" s="245"/>
      <c r="I212" s="246">
        <f>ROUND(E212*H212,2)</f>
        <v>0</v>
      </c>
      <c r="J212" s="245"/>
      <c r="K212" s="246">
        <f>ROUND(E212*J212,2)</f>
        <v>0</v>
      </c>
      <c r="L212" s="246">
        <v>21</v>
      </c>
      <c r="M212" s="246">
        <f>G212*(1+L212/100)</f>
        <v>0</v>
      </c>
      <c r="N212" s="246">
        <v>0</v>
      </c>
      <c r="O212" s="246">
        <f>ROUND(E212*N212,2)</f>
        <v>0</v>
      </c>
      <c r="P212" s="246">
        <v>1E-3</v>
      </c>
      <c r="Q212" s="246">
        <f>ROUND(E212*P212,2)</f>
        <v>0.08</v>
      </c>
      <c r="R212" s="246" t="s">
        <v>414</v>
      </c>
      <c r="S212" s="246" t="s">
        <v>152</v>
      </c>
      <c r="T212" s="246">
        <v>0.105</v>
      </c>
      <c r="U212" s="247">
        <f>ROUND(E212*T212,2)</f>
        <v>8.25</v>
      </c>
      <c r="V212" s="246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 t="s">
        <v>153</v>
      </c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</row>
    <row r="213" spans="1:60" outlineLevel="1">
      <c r="A213" s="221"/>
      <c r="B213" s="232"/>
      <c r="C213" s="276" t="s">
        <v>432</v>
      </c>
      <c r="D213" s="235"/>
      <c r="E213" s="240">
        <v>4.7</v>
      </c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7"/>
      <c r="V213" s="246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 t="s">
        <v>155</v>
      </c>
      <c r="AH213" s="220">
        <v>0</v>
      </c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</row>
    <row r="214" spans="1:60" outlineLevel="1">
      <c r="A214" s="221"/>
      <c r="B214" s="232"/>
      <c r="C214" s="276" t="s">
        <v>433</v>
      </c>
      <c r="D214" s="235"/>
      <c r="E214" s="240">
        <v>61.6</v>
      </c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7"/>
      <c r="V214" s="246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 t="s">
        <v>155</v>
      </c>
      <c r="AH214" s="220">
        <v>0</v>
      </c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</row>
    <row r="215" spans="1:60" outlineLevel="1">
      <c r="A215" s="221"/>
      <c r="B215" s="232"/>
      <c r="C215" s="276" t="s">
        <v>239</v>
      </c>
      <c r="D215" s="235"/>
      <c r="E215" s="240">
        <v>4.0999999999999996</v>
      </c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7"/>
      <c r="V215" s="246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 t="s">
        <v>155</v>
      </c>
      <c r="AH215" s="220">
        <v>0</v>
      </c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</row>
    <row r="216" spans="1:60" outlineLevel="1">
      <c r="A216" s="221"/>
      <c r="B216" s="232"/>
      <c r="C216" s="276" t="s">
        <v>434</v>
      </c>
      <c r="D216" s="235"/>
      <c r="E216" s="240">
        <v>3.9</v>
      </c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7"/>
      <c r="V216" s="246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 t="s">
        <v>155</v>
      </c>
      <c r="AH216" s="220">
        <v>0</v>
      </c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</row>
    <row r="217" spans="1:60" outlineLevel="1">
      <c r="A217" s="221"/>
      <c r="B217" s="232"/>
      <c r="C217" s="276" t="s">
        <v>435</v>
      </c>
      <c r="D217" s="235"/>
      <c r="E217" s="240">
        <v>4.3</v>
      </c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7"/>
      <c r="V217" s="246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 t="s">
        <v>155</v>
      </c>
      <c r="AH217" s="220">
        <v>0</v>
      </c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</row>
    <row r="218" spans="1:60" ht="22.5" outlineLevel="1">
      <c r="A218" s="221">
        <v>101</v>
      </c>
      <c r="B218" s="232" t="s">
        <v>436</v>
      </c>
      <c r="C218" s="275" t="s">
        <v>437</v>
      </c>
      <c r="D218" s="234" t="s">
        <v>150</v>
      </c>
      <c r="E218" s="239">
        <v>17.2</v>
      </c>
      <c r="F218" s="245"/>
      <c r="G218" s="246">
        <f>ROUND(E218*F218,2)</f>
        <v>0</v>
      </c>
      <c r="H218" s="245"/>
      <c r="I218" s="246">
        <f>ROUND(E218*H218,2)</f>
        <v>0</v>
      </c>
      <c r="J218" s="245"/>
      <c r="K218" s="246">
        <f>ROUND(E218*J218,2)</f>
        <v>0</v>
      </c>
      <c r="L218" s="246">
        <v>21</v>
      </c>
      <c r="M218" s="246">
        <f>G218*(1+L218/100)</f>
        <v>0</v>
      </c>
      <c r="N218" s="246">
        <v>2.5000000000000001E-4</v>
      </c>
      <c r="O218" s="246">
        <f>ROUND(E218*N218,2)</f>
        <v>0</v>
      </c>
      <c r="P218" s="246">
        <v>0</v>
      </c>
      <c r="Q218" s="246">
        <f>ROUND(E218*P218,2)</f>
        <v>0</v>
      </c>
      <c r="R218" s="246"/>
      <c r="S218" s="246" t="s">
        <v>185</v>
      </c>
      <c r="T218" s="246">
        <v>0.45</v>
      </c>
      <c r="U218" s="247">
        <f>ROUND(E218*T218,2)</f>
        <v>7.74</v>
      </c>
      <c r="V218" s="246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 t="s">
        <v>153</v>
      </c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</row>
    <row r="219" spans="1:60" outlineLevel="1">
      <c r="A219" s="221"/>
      <c r="B219" s="232"/>
      <c r="C219" s="276" t="s">
        <v>438</v>
      </c>
      <c r="D219" s="235"/>
      <c r="E219" s="240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7"/>
      <c r="V219" s="246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 t="s">
        <v>155</v>
      </c>
      <c r="AH219" s="220">
        <v>0</v>
      </c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</row>
    <row r="220" spans="1:60" outlineLevel="1">
      <c r="A220" s="221"/>
      <c r="B220" s="232"/>
      <c r="C220" s="276" t="s">
        <v>439</v>
      </c>
      <c r="D220" s="235"/>
      <c r="E220" s="240">
        <v>6.2</v>
      </c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7"/>
      <c r="V220" s="246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 t="s">
        <v>155</v>
      </c>
      <c r="AH220" s="220">
        <v>0</v>
      </c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</row>
    <row r="221" spans="1:60" outlineLevel="1">
      <c r="A221" s="221"/>
      <c r="B221" s="232"/>
      <c r="C221" s="276" t="s">
        <v>440</v>
      </c>
      <c r="D221" s="235"/>
      <c r="E221" s="240">
        <v>5.2</v>
      </c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7"/>
      <c r="V221" s="246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 t="s">
        <v>155</v>
      </c>
      <c r="AH221" s="220">
        <v>0</v>
      </c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</row>
    <row r="222" spans="1:60" outlineLevel="1">
      <c r="A222" s="221"/>
      <c r="B222" s="232"/>
      <c r="C222" s="276" t="s">
        <v>441</v>
      </c>
      <c r="D222" s="235"/>
      <c r="E222" s="240">
        <v>5.8</v>
      </c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7"/>
      <c r="V222" s="246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 t="s">
        <v>155</v>
      </c>
      <c r="AH222" s="220">
        <v>0</v>
      </c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</row>
    <row r="223" spans="1:60" outlineLevel="1">
      <c r="A223" s="221">
        <v>102</v>
      </c>
      <c r="B223" s="232" t="s">
        <v>442</v>
      </c>
      <c r="C223" s="275" t="s">
        <v>443</v>
      </c>
      <c r="D223" s="234" t="s">
        <v>150</v>
      </c>
      <c r="E223" s="239">
        <v>10.1</v>
      </c>
      <c r="F223" s="245"/>
      <c r="G223" s="246">
        <f>ROUND(E223*F223,2)</f>
        <v>0</v>
      </c>
      <c r="H223" s="245"/>
      <c r="I223" s="246">
        <f>ROUND(E223*H223,2)</f>
        <v>0</v>
      </c>
      <c r="J223" s="245"/>
      <c r="K223" s="246">
        <f>ROUND(E223*J223,2)</f>
        <v>0</v>
      </c>
      <c r="L223" s="246">
        <v>21</v>
      </c>
      <c r="M223" s="246">
        <f>G223*(1+L223/100)</f>
        <v>0</v>
      </c>
      <c r="N223" s="246">
        <v>5.0000000000000001E-4</v>
      </c>
      <c r="O223" s="246">
        <f>ROUND(E223*N223,2)</f>
        <v>0.01</v>
      </c>
      <c r="P223" s="246">
        <v>0</v>
      </c>
      <c r="Q223" s="246">
        <f>ROUND(E223*P223,2)</f>
        <v>0</v>
      </c>
      <c r="R223" s="246"/>
      <c r="S223" s="246" t="s">
        <v>185</v>
      </c>
      <c r="T223" s="246">
        <v>0</v>
      </c>
      <c r="U223" s="247">
        <f>ROUND(E223*T223,2)</f>
        <v>0</v>
      </c>
      <c r="V223" s="246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 t="s">
        <v>164</v>
      </c>
      <c r="AH223" s="220"/>
      <c r="AI223" s="220"/>
      <c r="AJ223" s="220"/>
      <c r="AK223" s="220"/>
      <c r="AL223" s="220"/>
      <c r="AM223" s="220"/>
      <c r="AN223" s="220"/>
      <c r="AO223" s="220"/>
      <c r="AP223" s="220"/>
      <c r="AQ223" s="220"/>
      <c r="AR223" s="220"/>
      <c r="AS223" s="220"/>
      <c r="AT223" s="220"/>
      <c r="AU223" s="220"/>
      <c r="AV223" s="220"/>
      <c r="AW223" s="220"/>
      <c r="AX223" s="220"/>
      <c r="AY223" s="220"/>
      <c r="AZ223" s="220"/>
      <c r="BA223" s="220"/>
      <c r="BB223" s="220"/>
      <c r="BC223" s="220"/>
      <c r="BD223" s="220"/>
      <c r="BE223" s="220"/>
      <c r="BF223" s="220"/>
      <c r="BG223" s="220"/>
      <c r="BH223" s="220"/>
    </row>
    <row r="224" spans="1:60" outlineLevel="1">
      <c r="A224" s="221"/>
      <c r="B224" s="232"/>
      <c r="C224" s="276" t="s">
        <v>439</v>
      </c>
      <c r="D224" s="235"/>
      <c r="E224" s="240">
        <v>6.2</v>
      </c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7"/>
      <c r="V224" s="246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 t="s">
        <v>155</v>
      </c>
      <c r="AH224" s="220">
        <v>0</v>
      </c>
      <c r="AI224" s="220"/>
      <c r="AJ224" s="220"/>
      <c r="AK224" s="220"/>
      <c r="AL224" s="220"/>
      <c r="AM224" s="220"/>
      <c r="AN224" s="220"/>
      <c r="AO224" s="220"/>
      <c r="AP224" s="220"/>
      <c r="AQ224" s="220"/>
      <c r="AR224" s="220"/>
      <c r="AS224" s="220"/>
      <c r="AT224" s="220"/>
      <c r="AU224" s="220"/>
      <c r="AV224" s="220"/>
      <c r="AW224" s="220"/>
      <c r="AX224" s="220"/>
      <c r="AY224" s="220"/>
      <c r="AZ224" s="220"/>
      <c r="BA224" s="220"/>
      <c r="BB224" s="220"/>
      <c r="BC224" s="220"/>
      <c r="BD224" s="220"/>
      <c r="BE224" s="220"/>
      <c r="BF224" s="220"/>
      <c r="BG224" s="220"/>
      <c r="BH224" s="220"/>
    </row>
    <row r="225" spans="1:60" outlineLevel="1">
      <c r="A225" s="221"/>
      <c r="B225" s="232"/>
      <c r="C225" s="276" t="s">
        <v>434</v>
      </c>
      <c r="D225" s="235"/>
      <c r="E225" s="240">
        <v>3.9</v>
      </c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7"/>
      <c r="V225" s="246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 t="s">
        <v>155</v>
      </c>
      <c r="AH225" s="220">
        <v>0</v>
      </c>
      <c r="AI225" s="220"/>
      <c r="AJ225" s="220"/>
      <c r="AK225" s="220"/>
      <c r="AL225" s="220"/>
      <c r="AM225" s="220"/>
      <c r="AN225" s="220"/>
      <c r="AO225" s="220"/>
      <c r="AP225" s="220"/>
      <c r="AQ225" s="220"/>
      <c r="AR225" s="220"/>
      <c r="AS225" s="220"/>
      <c r="AT225" s="220"/>
      <c r="AU225" s="220"/>
      <c r="AV225" s="220"/>
      <c r="AW225" s="220"/>
      <c r="AX225" s="220"/>
      <c r="AY225" s="220"/>
      <c r="AZ225" s="220"/>
      <c r="BA225" s="220"/>
      <c r="BB225" s="220"/>
      <c r="BC225" s="220"/>
      <c r="BD225" s="220"/>
      <c r="BE225" s="220"/>
      <c r="BF225" s="220"/>
      <c r="BG225" s="220"/>
      <c r="BH225" s="220"/>
    </row>
    <row r="226" spans="1:60" outlineLevel="1">
      <c r="A226" s="221">
        <v>103</v>
      </c>
      <c r="B226" s="232" t="s">
        <v>444</v>
      </c>
      <c r="C226" s="275" t="s">
        <v>445</v>
      </c>
      <c r="D226" s="234" t="s">
        <v>256</v>
      </c>
      <c r="E226" s="239">
        <v>9.3500000000000007E-3</v>
      </c>
      <c r="F226" s="245"/>
      <c r="G226" s="246">
        <f>ROUND(E226*F226,2)</f>
        <v>0</v>
      </c>
      <c r="H226" s="245"/>
      <c r="I226" s="246">
        <f>ROUND(E226*H226,2)</f>
        <v>0</v>
      </c>
      <c r="J226" s="245"/>
      <c r="K226" s="246">
        <f>ROUND(E226*J226,2)</f>
        <v>0</v>
      </c>
      <c r="L226" s="246">
        <v>21</v>
      </c>
      <c r="M226" s="246">
        <f>G226*(1+L226/100)</f>
        <v>0</v>
      </c>
      <c r="N226" s="246">
        <v>0</v>
      </c>
      <c r="O226" s="246">
        <f>ROUND(E226*N226,2)</f>
        <v>0</v>
      </c>
      <c r="P226" s="246">
        <v>0</v>
      </c>
      <c r="Q226" s="246">
        <f>ROUND(E226*P226,2)</f>
        <v>0</v>
      </c>
      <c r="R226" s="246" t="s">
        <v>414</v>
      </c>
      <c r="S226" s="246" t="s">
        <v>152</v>
      </c>
      <c r="T226" s="246">
        <v>1.091</v>
      </c>
      <c r="U226" s="247">
        <f>ROUND(E226*T226,2)</f>
        <v>0.01</v>
      </c>
      <c r="V226" s="246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 t="s">
        <v>257</v>
      </c>
      <c r="AH226" s="220"/>
      <c r="AI226" s="220"/>
      <c r="AJ226" s="220"/>
      <c r="AK226" s="220"/>
      <c r="AL226" s="220"/>
      <c r="AM226" s="220"/>
      <c r="AN226" s="220"/>
      <c r="AO226" s="220"/>
      <c r="AP226" s="220"/>
      <c r="AQ226" s="220"/>
      <c r="AR226" s="220"/>
      <c r="AS226" s="220"/>
      <c r="AT226" s="220"/>
      <c r="AU226" s="220"/>
      <c r="AV226" s="220"/>
      <c r="AW226" s="220"/>
      <c r="AX226" s="220"/>
      <c r="AY226" s="220"/>
      <c r="AZ226" s="220"/>
      <c r="BA226" s="220"/>
      <c r="BB226" s="220"/>
      <c r="BC226" s="220"/>
      <c r="BD226" s="220"/>
      <c r="BE226" s="220"/>
      <c r="BF226" s="220"/>
      <c r="BG226" s="220"/>
      <c r="BH226" s="220"/>
    </row>
    <row r="227" spans="1:60">
      <c r="A227" s="228" t="s">
        <v>146</v>
      </c>
      <c r="B227" s="233" t="s">
        <v>104</v>
      </c>
      <c r="C227" s="277" t="s">
        <v>105</v>
      </c>
      <c r="D227" s="236"/>
      <c r="E227" s="241"/>
      <c r="F227" s="248"/>
      <c r="G227" s="248">
        <f>SUMIF(AG228:AG230,"&lt;&gt;NOR",G228:G230)</f>
        <v>0</v>
      </c>
      <c r="H227" s="248"/>
      <c r="I227" s="248">
        <f>SUM(I228:I230)</f>
        <v>0</v>
      </c>
      <c r="J227" s="248"/>
      <c r="K227" s="248">
        <f>SUM(K228:K230)</f>
        <v>0</v>
      </c>
      <c r="L227" s="248"/>
      <c r="M227" s="248">
        <f>SUM(M228:M230)</f>
        <v>0</v>
      </c>
      <c r="N227" s="248"/>
      <c r="O227" s="248">
        <f>SUM(O228:O230)</f>
        <v>0.02</v>
      </c>
      <c r="P227" s="248"/>
      <c r="Q227" s="248">
        <f>SUM(Q228:Q230)</f>
        <v>0</v>
      </c>
      <c r="R227" s="248"/>
      <c r="S227" s="248"/>
      <c r="T227" s="248"/>
      <c r="U227" s="249">
        <f>SUM(U228:U230)</f>
        <v>23.310000000000002</v>
      </c>
      <c r="V227" s="248"/>
      <c r="AG227" t="s">
        <v>147</v>
      </c>
    </row>
    <row r="228" spans="1:60" outlineLevel="1">
      <c r="A228" s="221">
        <v>104</v>
      </c>
      <c r="B228" s="232" t="s">
        <v>446</v>
      </c>
      <c r="C228" s="275" t="s">
        <v>447</v>
      </c>
      <c r="D228" s="234" t="s">
        <v>150</v>
      </c>
      <c r="E228" s="239">
        <v>61.6</v>
      </c>
      <c r="F228" s="245"/>
      <c r="G228" s="246">
        <f>ROUND(E228*F228,2)</f>
        <v>0</v>
      </c>
      <c r="H228" s="245"/>
      <c r="I228" s="246">
        <f>ROUND(E228*H228,2)</f>
        <v>0</v>
      </c>
      <c r="J228" s="245"/>
      <c r="K228" s="246">
        <f>ROUND(E228*J228,2)</f>
        <v>0</v>
      </c>
      <c r="L228" s="246">
        <v>21</v>
      </c>
      <c r="M228" s="246">
        <f>G228*(1+L228/100)</f>
        <v>0</v>
      </c>
      <c r="N228" s="246">
        <v>3.2000000000000003E-4</v>
      </c>
      <c r="O228" s="246">
        <f>ROUND(E228*N228,2)</f>
        <v>0.02</v>
      </c>
      <c r="P228" s="246">
        <v>0</v>
      </c>
      <c r="Q228" s="246">
        <f>ROUND(E228*P228,2)</f>
        <v>0</v>
      </c>
      <c r="R228" s="246"/>
      <c r="S228" s="246" t="s">
        <v>185</v>
      </c>
      <c r="T228" s="246">
        <v>0.378</v>
      </c>
      <c r="U228" s="247">
        <f>ROUND(E228*T228,2)</f>
        <v>23.28</v>
      </c>
      <c r="V228" s="246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 t="s">
        <v>153</v>
      </c>
      <c r="AH228" s="220"/>
      <c r="AI228" s="220"/>
      <c r="AJ228" s="220"/>
      <c r="AK228" s="220"/>
      <c r="AL228" s="220"/>
      <c r="AM228" s="220"/>
      <c r="AN228" s="220"/>
      <c r="AO228" s="220"/>
      <c r="AP228" s="220"/>
      <c r="AQ228" s="220"/>
      <c r="AR228" s="220"/>
      <c r="AS228" s="220"/>
      <c r="AT228" s="220"/>
      <c r="AU228" s="220"/>
      <c r="AV228" s="220"/>
      <c r="AW228" s="220"/>
      <c r="AX228" s="220"/>
      <c r="AY228" s="220"/>
      <c r="AZ228" s="220"/>
      <c r="BA228" s="220"/>
      <c r="BB228" s="220"/>
      <c r="BC228" s="220"/>
      <c r="BD228" s="220"/>
      <c r="BE228" s="220"/>
      <c r="BF228" s="220"/>
      <c r="BG228" s="220"/>
      <c r="BH228" s="220"/>
    </row>
    <row r="229" spans="1:60" outlineLevel="1">
      <c r="A229" s="221"/>
      <c r="B229" s="232"/>
      <c r="C229" s="276" t="s">
        <v>421</v>
      </c>
      <c r="D229" s="235"/>
      <c r="E229" s="240">
        <v>61.6</v>
      </c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7"/>
      <c r="V229" s="246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 t="s">
        <v>155</v>
      </c>
      <c r="AH229" s="220">
        <v>0</v>
      </c>
      <c r="AI229" s="220"/>
      <c r="AJ229" s="220"/>
      <c r="AK229" s="220"/>
      <c r="AL229" s="220"/>
      <c r="AM229" s="220"/>
      <c r="AN229" s="220"/>
      <c r="AO229" s="220"/>
      <c r="AP229" s="220"/>
      <c r="AQ229" s="220"/>
      <c r="AR229" s="220"/>
      <c r="AS229" s="220"/>
      <c r="AT229" s="220"/>
      <c r="AU229" s="220"/>
      <c r="AV229" s="220"/>
      <c r="AW229" s="220"/>
      <c r="AX229" s="220"/>
      <c r="AY229" s="220"/>
      <c r="AZ229" s="220"/>
      <c r="BA229" s="220"/>
      <c r="BB229" s="220"/>
      <c r="BC229" s="220"/>
      <c r="BD229" s="220"/>
      <c r="BE229" s="220"/>
      <c r="BF229" s="220"/>
      <c r="BG229" s="220"/>
      <c r="BH229" s="220"/>
    </row>
    <row r="230" spans="1:60" outlineLevel="1">
      <c r="A230" s="221">
        <v>105</v>
      </c>
      <c r="B230" s="232" t="s">
        <v>448</v>
      </c>
      <c r="C230" s="275" t="s">
        <v>449</v>
      </c>
      <c r="D230" s="234" t="s">
        <v>256</v>
      </c>
      <c r="E230" s="239">
        <v>1.9709999999999998E-2</v>
      </c>
      <c r="F230" s="245"/>
      <c r="G230" s="246">
        <f>ROUND(E230*F230,2)</f>
        <v>0</v>
      </c>
      <c r="H230" s="245"/>
      <c r="I230" s="246">
        <f>ROUND(E230*H230,2)</f>
        <v>0</v>
      </c>
      <c r="J230" s="245"/>
      <c r="K230" s="246">
        <f>ROUND(E230*J230,2)</f>
        <v>0</v>
      </c>
      <c r="L230" s="246">
        <v>21</v>
      </c>
      <c r="M230" s="246">
        <f>G230*(1+L230/100)</f>
        <v>0</v>
      </c>
      <c r="N230" s="246">
        <v>0</v>
      </c>
      <c r="O230" s="246">
        <f>ROUND(E230*N230,2)</f>
        <v>0</v>
      </c>
      <c r="P230" s="246">
        <v>0</v>
      </c>
      <c r="Q230" s="246">
        <f>ROUND(E230*P230,2)</f>
        <v>0</v>
      </c>
      <c r="R230" s="246" t="s">
        <v>450</v>
      </c>
      <c r="S230" s="246" t="s">
        <v>152</v>
      </c>
      <c r="T230" s="246">
        <v>1.4990000000000001</v>
      </c>
      <c r="U230" s="247">
        <f>ROUND(E230*T230,2)</f>
        <v>0.03</v>
      </c>
      <c r="V230" s="246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 t="s">
        <v>257</v>
      </c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</row>
    <row r="231" spans="1:60">
      <c r="A231" s="228" t="s">
        <v>146</v>
      </c>
      <c r="B231" s="233" t="s">
        <v>106</v>
      </c>
      <c r="C231" s="277" t="s">
        <v>107</v>
      </c>
      <c r="D231" s="236"/>
      <c r="E231" s="241"/>
      <c r="F231" s="248"/>
      <c r="G231" s="248">
        <f>SUMIF(AG232:AG242,"&lt;&gt;NOR",G232:G242)</f>
        <v>0</v>
      </c>
      <c r="H231" s="248"/>
      <c r="I231" s="248">
        <f>SUM(I232:I242)</f>
        <v>0</v>
      </c>
      <c r="J231" s="248"/>
      <c r="K231" s="248">
        <f>SUM(K232:K242)</f>
        <v>0</v>
      </c>
      <c r="L231" s="248"/>
      <c r="M231" s="248">
        <f>SUM(M232:M242)</f>
        <v>0</v>
      </c>
      <c r="N231" s="248"/>
      <c r="O231" s="248">
        <f>SUM(O232:O242)</f>
        <v>0.54</v>
      </c>
      <c r="P231" s="248"/>
      <c r="Q231" s="248">
        <f>SUM(Q232:Q242)</f>
        <v>0</v>
      </c>
      <c r="R231" s="248"/>
      <c r="S231" s="248"/>
      <c r="T231" s="248"/>
      <c r="U231" s="249">
        <f>SUM(U232:U242)</f>
        <v>94.91</v>
      </c>
      <c r="V231" s="248"/>
      <c r="AG231" t="s">
        <v>147</v>
      </c>
    </row>
    <row r="232" spans="1:60" outlineLevel="1">
      <c r="A232" s="221">
        <v>106</v>
      </c>
      <c r="B232" s="232" t="s">
        <v>451</v>
      </c>
      <c r="C232" s="275" t="s">
        <v>452</v>
      </c>
      <c r="D232" s="234" t="s">
        <v>150</v>
      </c>
      <c r="E232" s="239">
        <v>57.5</v>
      </c>
      <c r="F232" s="245"/>
      <c r="G232" s="246">
        <f>ROUND(E232*F232,2)</f>
        <v>0</v>
      </c>
      <c r="H232" s="245"/>
      <c r="I232" s="246">
        <f>ROUND(E232*H232,2)</f>
        <v>0</v>
      </c>
      <c r="J232" s="245"/>
      <c r="K232" s="246">
        <f>ROUND(E232*J232,2)</f>
        <v>0</v>
      </c>
      <c r="L232" s="246">
        <v>21</v>
      </c>
      <c r="M232" s="246">
        <f>G232*(1+L232/100)</f>
        <v>0</v>
      </c>
      <c r="N232" s="246">
        <v>0</v>
      </c>
      <c r="O232" s="246">
        <f>ROUND(E232*N232,2)</f>
        <v>0</v>
      </c>
      <c r="P232" s="246">
        <v>0</v>
      </c>
      <c r="Q232" s="246">
        <f>ROUND(E232*P232,2)</f>
        <v>0</v>
      </c>
      <c r="R232" s="246"/>
      <c r="S232" s="246" t="s">
        <v>185</v>
      </c>
      <c r="T232" s="246">
        <v>0</v>
      </c>
      <c r="U232" s="247">
        <f>ROUND(E232*T232,2)</f>
        <v>0</v>
      </c>
      <c r="V232" s="246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 t="s">
        <v>153</v>
      </c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</row>
    <row r="233" spans="1:60" outlineLevel="1">
      <c r="A233" s="221"/>
      <c r="B233" s="232"/>
      <c r="C233" s="276" t="s">
        <v>453</v>
      </c>
      <c r="D233" s="235"/>
      <c r="E233" s="240">
        <v>1.5</v>
      </c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7"/>
      <c r="V233" s="246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 t="s">
        <v>155</v>
      </c>
      <c r="AH233" s="220">
        <v>0</v>
      </c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</row>
    <row r="234" spans="1:60" outlineLevel="1">
      <c r="A234" s="221"/>
      <c r="B234" s="232"/>
      <c r="C234" s="276" t="s">
        <v>454</v>
      </c>
      <c r="D234" s="235"/>
      <c r="E234" s="240">
        <v>56</v>
      </c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7"/>
      <c r="V234" s="246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 t="s">
        <v>155</v>
      </c>
      <c r="AH234" s="220">
        <v>0</v>
      </c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</row>
    <row r="235" spans="1:60" outlineLevel="1">
      <c r="A235" s="221">
        <v>107</v>
      </c>
      <c r="B235" s="232" t="s">
        <v>455</v>
      </c>
      <c r="C235" s="275" t="s">
        <v>456</v>
      </c>
      <c r="D235" s="234" t="s">
        <v>150</v>
      </c>
      <c r="E235" s="239">
        <v>95.58</v>
      </c>
      <c r="F235" s="245"/>
      <c r="G235" s="246">
        <f>ROUND(E235*F235,2)</f>
        <v>0</v>
      </c>
      <c r="H235" s="245"/>
      <c r="I235" s="246">
        <f>ROUND(E235*H235,2)</f>
        <v>0</v>
      </c>
      <c r="J235" s="245"/>
      <c r="K235" s="246">
        <f>ROUND(E235*J235,2)</f>
        <v>0</v>
      </c>
      <c r="L235" s="246">
        <v>21</v>
      </c>
      <c r="M235" s="246">
        <f>G235*(1+L235/100)</f>
        <v>0</v>
      </c>
      <c r="N235" s="246">
        <v>4.45E-3</v>
      </c>
      <c r="O235" s="246">
        <f>ROUND(E235*N235,2)</f>
        <v>0.43</v>
      </c>
      <c r="P235" s="246">
        <v>0</v>
      </c>
      <c r="Q235" s="246">
        <f>ROUND(E235*P235,2)</f>
        <v>0</v>
      </c>
      <c r="R235" s="246"/>
      <c r="S235" s="246" t="s">
        <v>185</v>
      </c>
      <c r="T235" s="246">
        <v>0.98399999999999999</v>
      </c>
      <c r="U235" s="247">
        <f>ROUND(E235*T235,2)</f>
        <v>94.05</v>
      </c>
      <c r="V235" s="246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 t="s">
        <v>153</v>
      </c>
      <c r="AH235" s="220"/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</row>
    <row r="236" spans="1:60" outlineLevel="1">
      <c r="A236" s="221"/>
      <c r="B236" s="232"/>
      <c r="C236" s="276" t="s">
        <v>457</v>
      </c>
      <c r="D236" s="235"/>
      <c r="E236" s="240">
        <v>10.1</v>
      </c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7"/>
      <c r="V236" s="246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 t="s">
        <v>155</v>
      </c>
      <c r="AH236" s="220">
        <v>0</v>
      </c>
      <c r="AI236" s="220"/>
      <c r="AJ236" s="220"/>
      <c r="AK236" s="220"/>
      <c r="AL236" s="220"/>
      <c r="AM236" s="220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20"/>
      <c r="AY236" s="220"/>
      <c r="AZ236" s="220"/>
      <c r="BA236" s="220"/>
      <c r="BB236" s="220"/>
      <c r="BC236" s="220"/>
      <c r="BD236" s="220"/>
      <c r="BE236" s="220"/>
      <c r="BF236" s="220"/>
      <c r="BG236" s="220"/>
      <c r="BH236" s="220"/>
    </row>
    <row r="237" spans="1:60" outlineLevel="1">
      <c r="A237" s="221"/>
      <c r="B237" s="232"/>
      <c r="C237" s="276" t="s">
        <v>458</v>
      </c>
      <c r="D237" s="235"/>
      <c r="E237" s="240">
        <v>8.1999999999999993</v>
      </c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7"/>
      <c r="V237" s="246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 t="s">
        <v>155</v>
      </c>
      <c r="AH237" s="220">
        <v>0</v>
      </c>
      <c r="AI237" s="220"/>
      <c r="AJ237" s="220"/>
      <c r="AK237" s="220"/>
      <c r="AL237" s="220"/>
      <c r="AM237" s="220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20"/>
      <c r="AY237" s="220"/>
      <c r="AZ237" s="220"/>
      <c r="BA237" s="220"/>
      <c r="BB237" s="220"/>
      <c r="BC237" s="220"/>
      <c r="BD237" s="220"/>
      <c r="BE237" s="220"/>
      <c r="BF237" s="220"/>
      <c r="BG237" s="220"/>
      <c r="BH237" s="220"/>
    </row>
    <row r="238" spans="1:60" outlineLevel="1">
      <c r="A238" s="221"/>
      <c r="B238" s="232"/>
      <c r="C238" s="276" t="s">
        <v>459</v>
      </c>
      <c r="D238" s="235"/>
      <c r="E238" s="240">
        <v>61</v>
      </c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7"/>
      <c r="V238" s="246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 t="s">
        <v>155</v>
      </c>
      <c r="AH238" s="220">
        <v>0</v>
      </c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</row>
    <row r="239" spans="1:60" outlineLevel="1">
      <c r="A239" s="221"/>
      <c r="B239" s="232"/>
      <c r="C239" s="276" t="s">
        <v>460</v>
      </c>
      <c r="D239" s="235"/>
      <c r="E239" s="240">
        <v>16.28</v>
      </c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7"/>
      <c r="V239" s="246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 t="s">
        <v>155</v>
      </c>
      <c r="AH239" s="220">
        <v>0</v>
      </c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20"/>
      <c r="AY239" s="220"/>
      <c r="AZ239" s="220"/>
      <c r="BA239" s="220"/>
      <c r="BB239" s="220"/>
      <c r="BC239" s="220"/>
      <c r="BD239" s="220"/>
      <c r="BE239" s="220"/>
      <c r="BF239" s="220"/>
      <c r="BG239" s="220"/>
      <c r="BH239" s="220"/>
    </row>
    <row r="240" spans="1:60" outlineLevel="1">
      <c r="A240" s="221">
        <v>108</v>
      </c>
      <c r="B240" s="232" t="s">
        <v>461</v>
      </c>
      <c r="C240" s="275" t="s">
        <v>462</v>
      </c>
      <c r="D240" s="234" t="s">
        <v>150</v>
      </c>
      <c r="E240" s="239">
        <v>109.917</v>
      </c>
      <c r="F240" s="245"/>
      <c r="G240" s="246">
        <f>ROUND(E240*F240,2)</f>
        <v>0</v>
      </c>
      <c r="H240" s="245"/>
      <c r="I240" s="246">
        <f>ROUND(E240*H240,2)</f>
        <v>0</v>
      </c>
      <c r="J240" s="245"/>
      <c r="K240" s="246">
        <f>ROUND(E240*J240,2)</f>
        <v>0</v>
      </c>
      <c r="L240" s="246">
        <v>21</v>
      </c>
      <c r="M240" s="246">
        <f>G240*(1+L240/100)</f>
        <v>0</v>
      </c>
      <c r="N240" s="246">
        <v>1E-3</v>
      </c>
      <c r="O240" s="246">
        <f>ROUND(E240*N240,2)</f>
        <v>0.11</v>
      </c>
      <c r="P240" s="246">
        <v>0</v>
      </c>
      <c r="Q240" s="246">
        <f>ROUND(E240*P240,2)</f>
        <v>0</v>
      </c>
      <c r="R240" s="246"/>
      <c r="S240" s="246" t="s">
        <v>185</v>
      </c>
      <c r="T240" s="246">
        <v>0</v>
      </c>
      <c r="U240" s="247">
        <f>ROUND(E240*T240,2)</f>
        <v>0</v>
      </c>
      <c r="V240" s="246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 t="s">
        <v>164</v>
      </c>
      <c r="AH240" s="220"/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</row>
    <row r="241" spans="1:60" outlineLevel="1">
      <c r="A241" s="221"/>
      <c r="B241" s="232"/>
      <c r="C241" s="276" t="s">
        <v>463</v>
      </c>
      <c r="D241" s="235"/>
      <c r="E241" s="240">
        <v>109.917</v>
      </c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7"/>
      <c r="V241" s="246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 t="s">
        <v>155</v>
      </c>
      <c r="AH241" s="220">
        <v>0</v>
      </c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</row>
    <row r="242" spans="1:60" outlineLevel="1">
      <c r="A242" s="221">
        <v>109</v>
      </c>
      <c r="B242" s="232" t="s">
        <v>464</v>
      </c>
      <c r="C242" s="275" t="s">
        <v>465</v>
      </c>
      <c r="D242" s="234" t="s">
        <v>256</v>
      </c>
      <c r="E242" s="239">
        <v>0.53525</v>
      </c>
      <c r="F242" s="245"/>
      <c r="G242" s="246">
        <f>ROUND(E242*F242,2)</f>
        <v>0</v>
      </c>
      <c r="H242" s="245"/>
      <c r="I242" s="246">
        <f>ROUND(E242*H242,2)</f>
        <v>0</v>
      </c>
      <c r="J242" s="245"/>
      <c r="K242" s="246">
        <f>ROUND(E242*J242,2)</f>
        <v>0</v>
      </c>
      <c r="L242" s="246">
        <v>21</v>
      </c>
      <c r="M242" s="246">
        <f>G242*(1+L242/100)</f>
        <v>0</v>
      </c>
      <c r="N242" s="246">
        <v>0</v>
      </c>
      <c r="O242" s="246">
        <f>ROUND(E242*N242,2)</f>
        <v>0</v>
      </c>
      <c r="P242" s="246">
        <v>0</v>
      </c>
      <c r="Q242" s="246">
        <f>ROUND(E242*P242,2)</f>
        <v>0</v>
      </c>
      <c r="R242" s="246" t="s">
        <v>397</v>
      </c>
      <c r="S242" s="246" t="s">
        <v>152</v>
      </c>
      <c r="T242" s="246">
        <v>1.5980000000000001</v>
      </c>
      <c r="U242" s="247">
        <f>ROUND(E242*T242,2)</f>
        <v>0.86</v>
      </c>
      <c r="V242" s="246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 t="s">
        <v>257</v>
      </c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</row>
    <row r="243" spans="1:60">
      <c r="A243" s="228" t="s">
        <v>146</v>
      </c>
      <c r="B243" s="233" t="s">
        <v>108</v>
      </c>
      <c r="C243" s="277" t="s">
        <v>109</v>
      </c>
      <c r="D243" s="236"/>
      <c r="E243" s="241"/>
      <c r="F243" s="248"/>
      <c r="G243" s="248">
        <f>SUMIF(AG244:AG249,"&lt;&gt;NOR",G244:G249)</f>
        <v>0</v>
      </c>
      <c r="H243" s="248"/>
      <c r="I243" s="248">
        <f>SUM(I244:I249)</f>
        <v>0</v>
      </c>
      <c r="J243" s="248"/>
      <c r="K243" s="248">
        <f>SUM(K244:K249)</f>
        <v>0</v>
      </c>
      <c r="L243" s="248"/>
      <c r="M243" s="248">
        <f>SUM(M244:M249)</f>
        <v>0</v>
      </c>
      <c r="N243" s="248"/>
      <c r="O243" s="248">
        <f>SUM(O244:O249)</f>
        <v>0</v>
      </c>
      <c r="P243" s="248"/>
      <c r="Q243" s="248">
        <f>SUM(Q244:Q249)</f>
        <v>0</v>
      </c>
      <c r="R243" s="248"/>
      <c r="S243" s="248"/>
      <c r="T243" s="248"/>
      <c r="U243" s="249">
        <f>SUM(U244:U249)</f>
        <v>1.7</v>
      </c>
      <c r="V243" s="248"/>
      <c r="AG243" t="s">
        <v>147</v>
      </c>
    </row>
    <row r="244" spans="1:60" ht="22.5" outlineLevel="1">
      <c r="A244" s="221">
        <v>110</v>
      </c>
      <c r="B244" s="232" t="s">
        <v>466</v>
      </c>
      <c r="C244" s="275" t="s">
        <v>467</v>
      </c>
      <c r="D244" s="234" t="s">
        <v>150</v>
      </c>
      <c r="E244" s="239">
        <v>4.5</v>
      </c>
      <c r="F244" s="245"/>
      <c r="G244" s="246">
        <f>ROUND(E244*F244,2)</f>
        <v>0</v>
      </c>
      <c r="H244" s="245"/>
      <c r="I244" s="246">
        <f>ROUND(E244*H244,2)</f>
        <v>0</v>
      </c>
      <c r="J244" s="245"/>
      <c r="K244" s="246">
        <f>ROUND(E244*J244,2)</f>
        <v>0</v>
      </c>
      <c r="L244" s="246">
        <v>21</v>
      </c>
      <c r="M244" s="246">
        <f>G244*(1+L244/100)</f>
        <v>0</v>
      </c>
      <c r="N244" s="246">
        <v>1.0000000000000001E-5</v>
      </c>
      <c r="O244" s="246">
        <f>ROUND(E244*N244,2)</f>
        <v>0</v>
      </c>
      <c r="P244" s="246">
        <v>0</v>
      </c>
      <c r="Q244" s="246">
        <f>ROUND(E244*P244,2)</f>
        <v>0</v>
      </c>
      <c r="R244" s="246" t="s">
        <v>468</v>
      </c>
      <c r="S244" s="246" t="s">
        <v>152</v>
      </c>
      <c r="T244" s="246">
        <v>7.1999999999999995E-2</v>
      </c>
      <c r="U244" s="247">
        <f>ROUND(E244*T244,2)</f>
        <v>0.32</v>
      </c>
      <c r="V244" s="246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 t="s">
        <v>153</v>
      </c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</row>
    <row r="245" spans="1:60" outlineLevel="1">
      <c r="A245" s="221"/>
      <c r="B245" s="232"/>
      <c r="C245" s="276" t="s">
        <v>380</v>
      </c>
      <c r="D245" s="235"/>
      <c r="E245" s="240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7"/>
      <c r="V245" s="246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 t="s">
        <v>155</v>
      </c>
      <c r="AH245" s="220">
        <v>0</v>
      </c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</row>
    <row r="246" spans="1:60" outlineLevel="1">
      <c r="A246" s="221"/>
      <c r="B246" s="232"/>
      <c r="C246" s="276" t="s">
        <v>469</v>
      </c>
      <c r="D246" s="235"/>
      <c r="E246" s="240">
        <v>4.5</v>
      </c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7"/>
      <c r="V246" s="246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 t="s">
        <v>155</v>
      </c>
      <c r="AH246" s="220">
        <v>0</v>
      </c>
      <c r="AI246" s="220"/>
      <c r="AJ246" s="220"/>
      <c r="AK246" s="220"/>
      <c r="AL246" s="220"/>
      <c r="AM246" s="220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20"/>
      <c r="AY246" s="220"/>
      <c r="AZ246" s="220"/>
      <c r="BA246" s="220"/>
      <c r="BB246" s="220"/>
      <c r="BC246" s="220"/>
      <c r="BD246" s="220"/>
      <c r="BE246" s="220"/>
      <c r="BF246" s="220"/>
      <c r="BG246" s="220"/>
      <c r="BH246" s="220"/>
    </row>
    <row r="247" spans="1:60" outlineLevel="1">
      <c r="A247" s="221">
        <v>111</v>
      </c>
      <c r="B247" s="232" t="s">
        <v>470</v>
      </c>
      <c r="C247" s="275" t="s">
        <v>471</v>
      </c>
      <c r="D247" s="234" t="s">
        <v>150</v>
      </c>
      <c r="E247" s="239">
        <v>4.5</v>
      </c>
      <c r="F247" s="245"/>
      <c r="G247" s="246">
        <f>ROUND(E247*F247,2)</f>
        <v>0</v>
      </c>
      <c r="H247" s="245"/>
      <c r="I247" s="246">
        <f>ROUND(E247*H247,2)</f>
        <v>0</v>
      </c>
      <c r="J247" s="245"/>
      <c r="K247" s="246">
        <f>ROUND(E247*J247,2)</f>
        <v>0</v>
      </c>
      <c r="L247" s="246">
        <v>21</v>
      </c>
      <c r="M247" s="246">
        <f>G247*(1+L247/100)</f>
        <v>0</v>
      </c>
      <c r="N247" s="246">
        <v>2.7999999999999998E-4</v>
      </c>
      <c r="O247" s="246">
        <f>ROUND(E247*N247,2)</f>
        <v>0</v>
      </c>
      <c r="P247" s="246">
        <v>0</v>
      </c>
      <c r="Q247" s="246">
        <f>ROUND(E247*P247,2)</f>
        <v>0</v>
      </c>
      <c r="R247" s="246" t="s">
        <v>468</v>
      </c>
      <c r="S247" s="246" t="s">
        <v>152</v>
      </c>
      <c r="T247" s="246">
        <v>0.307</v>
      </c>
      <c r="U247" s="247">
        <f>ROUND(E247*T247,2)</f>
        <v>1.38</v>
      </c>
      <c r="V247" s="246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 t="s">
        <v>153</v>
      </c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</row>
    <row r="248" spans="1:60" outlineLevel="1">
      <c r="A248" s="221"/>
      <c r="B248" s="232"/>
      <c r="C248" s="278" t="s">
        <v>472</v>
      </c>
      <c r="D248" s="237"/>
      <c r="E248" s="242"/>
      <c r="F248" s="250"/>
      <c r="G248" s="251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7"/>
      <c r="V248" s="246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 t="s">
        <v>169</v>
      </c>
      <c r="AH248" s="220"/>
      <c r="AI248" s="220"/>
      <c r="AJ248" s="220"/>
      <c r="AK248" s="220"/>
      <c r="AL248" s="220"/>
      <c r="AM248" s="220"/>
      <c r="AN248" s="220"/>
      <c r="AO248" s="220"/>
      <c r="AP248" s="220"/>
      <c r="AQ248" s="220"/>
      <c r="AR248" s="220"/>
      <c r="AS248" s="220"/>
      <c r="AT248" s="220"/>
      <c r="AU248" s="220"/>
      <c r="AV248" s="220"/>
      <c r="AW248" s="220"/>
      <c r="AX248" s="220"/>
      <c r="AY248" s="220"/>
      <c r="AZ248" s="220"/>
      <c r="BA248" s="229" t="str">
        <f>C248</f>
        <v>včetně pomocného lešení.</v>
      </c>
      <c r="BB248" s="220"/>
      <c r="BC248" s="220"/>
      <c r="BD248" s="220"/>
      <c r="BE248" s="220"/>
      <c r="BF248" s="220"/>
      <c r="BG248" s="220"/>
      <c r="BH248" s="220"/>
    </row>
    <row r="249" spans="1:60" ht="22.5" outlineLevel="1">
      <c r="A249" s="221"/>
      <c r="B249" s="232"/>
      <c r="C249" s="276" t="s">
        <v>473</v>
      </c>
      <c r="D249" s="235"/>
      <c r="E249" s="240">
        <v>4.5</v>
      </c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7"/>
      <c r="V249" s="246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 t="s">
        <v>155</v>
      </c>
      <c r="AH249" s="220">
        <v>0</v>
      </c>
      <c r="AI249" s="220"/>
      <c r="AJ249" s="220"/>
      <c r="AK249" s="220"/>
      <c r="AL249" s="220"/>
      <c r="AM249" s="220"/>
      <c r="AN249" s="220"/>
      <c r="AO249" s="220"/>
      <c r="AP249" s="220"/>
      <c r="AQ249" s="220"/>
      <c r="AR249" s="220"/>
      <c r="AS249" s="220"/>
      <c r="AT249" s="220"/>
      <c r="AU249" s="220"/>
      <c r="AV249" s="220"/>
      <c r="AW249" s="220"/>
      <c r="AX249" s="220"/>
      <c r="AY249" s="220"/>
      <c r="AZ249" s="220"/>
      <c r="BA249" s="220"/>
      <c r="BB249" s="220"/>
      <c r="BC249" s="220"/>
      <c r="BD249" s="220"/>
      <c r="BE249" s="220"/>
      <c r="BF249" s="220"/>
      <c r="BG249" s="220"/>
      <c r="BH249" s="220"/>
    </row>
    <row r="250" spans="1:60">
      <c r="A250" s="228" t="s">
        <v>146</v>
      </c>
      <c r="B250" s="233" t="s">
        <v>110</v>
      </c>
      <c r="C250" s="277" t="s">
        <v>111</v>
      </c>
      <c r="D250" s="236"/>
      <c r="E250" s="241"/>
      <c r="F250" s="248"/>
      <c r="G250" s="248">
        <f>SUMIF(AG251:AG290,"&lt;&gt;NOR",G251:G290)</f>
        <v>0</v>
      </c>
      <c r="H250" s="248"/>
      <c r="I250" s="248">
        <f>SUM(I251:I290)</f>
        <v>0</v>
      </c>
      <c r="J250" s="248"/>
      <c r="K250" s="248">
        <f>SUM(K251:K290)</f>
        <v>0</v>
      </c>
      <c r="L250" s="248"/>
      <c r="M250" s="248">
        <f>SUM(M251:M290)</f>
        <v>0</v>
      </c>
      <c r="N250" s="248"/>
      <c r="O250" s="248">
        <f>SUM(O251:O290)</f>
        <v>0.32999999999999996</v>
      </c>
      <c r="P250" s="248"/>
      <c r="Q250" s="248">
        <f>SUM(Q251:Q290)</f>
        <v>0</v>
      </c>
      <c r="R250" s="248"/>
      <c r="S250" s="248"/>
      <c r="T250" s="248"/>
      <c r="U250" s="249">
        <f>SUM(U251:U290)</f>
        <v>90.94</v>
      </c>
      <c r="V250" s="248"/>
      <c r="AG250" t="s">
        <v>147</v>
      </c>
    </row>
    <row r="251" spans="1:60" outlineLevel="1">
      <c r="A251" s="221">
        <v>112</v>
      </c>
      <c r="B251" s="232" t="s">
        <v>474</v>
      </c>
      <c r="C251" s="275" t="s">
        <v>475</v>
      </c>
      <c r="D251" s="234" t="s">
        <v>150</v>
      </c>
      <c r="E251" s="239">
        <v>262.92500000000001</v>
      </c>
      <c r="F251" s="245"/>
      <c r="G251" s="246">
        <f>ROUND(E251*F251,2)</f>
        <v>0</v>
      </c>
      <c r="H251" s="245"/>
      <c r="I251" s="246">
        <f>ROUND(E251*H251,2)</f>
        <v>0</v>
      </c>
      <c r="J251" s="245"/>
      <c r="K251" s="246">
        <f>ROUND(E251*J251,2)</f>
        <v>0</v>
      </c>
      <c r="L251" s="246">
        <v>21</v>
      </c>
      <c r="M251" s="246">
        <f>G251*(1+L251/100)</f>
        <v>0</v>
      </c>
      <c r="N251" s="246">
        <v>0</v>
      </c>
      <c r="O251" s="246">
        <f>ROUND(E251*N251,2)</f>
        <v>0</v>
      </c>
      <c r="P251" s="246">
        <v>0</v>
      </c>
      <c r="Q251" s="246">
        <f>ROUND(E251*P251,2)</f>
        <v>0</v>
      </c>
      <c r="R251" s="246" t="s">
        <v>476</v>
      </c>
      <c r="S251" s="246" t="s">
        <v>152</v>
      </c>
      <c r="T251" s="246">
        <v>6.9709999999999994E-2</v>
      </c>
      <c r="U251" s="247">
        <f>ROUND(E251*T251,2)</f>
        <v>18.329999999999998</v>
      </c>
      <c r="V251" s="246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 t="s">
        <v>153</v>
      </c>
      <c r="AH251" s="220"/>
      <c r="AI251" s="220"/>
      <c r="AJ251" s="220"/>
      <c r="AK251" s="220"/>
      <c r="AL251" s="220"/>
      <c r="AM251" s="220"/>
      <c r="AN251" s="220"/>
      <c r="AO251" s="220"/>
      <c r="AP251" s="220"/>
      <c r="AQ251" s="220"/>
      <c r="AR251" s="220"/>
      <c r="AS251" s="220"/>
      <c r="AT251" s="220"/>
      <c r="AU251" s="220"/>
      <c r="AV251" s="220"/>
      <c r="AW251" s="220"/>
      <c r="AX251" s="220"/>
      <c r="AY251" s="220"/>
      <c r="AZ251" s="220"/>
      <c r="BA251" s="220"/>
      <c r="BB251" s="220"/>
      <c r="BC251" s="220"/>
      <c r="BD251" s="220"/>
      <c r="BE251" s="220"/>
      <c r="BF251" s="220"/>
      <c r="BG251" s="220"/>
      <c r="BH251" s="220"/>
    </row>
    <row r="252" spans="1:60" outlineLevel="1">
      <c r="A252" s="221"/>
      <c r="B252" s="232"/>
      <c r="C252" s="276" t="s">
        <v>477</v>
      </c>
      <c r="D252" s="235"/>
      <c r="E252" s="240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7"/>
      <c r="V252" s="246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 t="s">
        <v>155</v>
      </c>
      <c r="AH252" s="220">
        <v>0</v>
      </c>
      <c r="AI252" s="220"/>
      <c r="AJ252" s="220"/>
      <c r="AK252" s="220"/>
      <c r="AL252" s="220"/>
      <c r="AM252" s="220"/>
      <c r="AN252" s="220"/>
      <c r="AO252" s="220"/>
      <c r="AP252" s="220"/>
      <c r="AQ252" s="220"/>
      <c r="AR252" s="220"/>
      <c r="AS252" s="220"/>
      <c r="AT252" s="220"/>
      <c r="AU252" s="220"/>
      <c r="AV252" s="220"/>
      <c r="AW252" s="220"/>
      <c r="AX252" s="220"/>
      <c r="AY252" s="220"/>
      <c r="AZ252" s="220"/>
      <c r="BA252" s="220"/>
      <c r="BB252" s="220"/>
      <c r="BC252" s="220"/>
      <c r="BD252" s="220"/>
      <c r="BE252" s="220"/>
      <c r="BF252" s="220"/>
      <c r="BG252" s="220"/>
      <c r="BH252" s="220"/>
    </row>
    <row r="253" spans="1:60" outlineLevel="1">
      <c r="A253" s="221"/>
      <c r="B253" s="232"/>
      <c r="C253" s="276" t="s">
        <v>478</v>
      </c>
      <c r="D253" s="235"/>
      <c r="E253" s="240">
        <v>262.92500000000001</v>
      </c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7"/>
      <c r="V253" s="246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 t="s">
        <v>155</v>
      </c>
      <c r="AH253" s="220">
        <v>0</v>
      </c>
      <c r="AI253" s="220"/>
      <c r="AJ253" s="220"/>
      <c r="AK253" s="220"/>
      <c r="AL253" s="220"/>
      <c r="AM253" s="220"/>
      <c r="AN253" s="220"/>
      <c r="AO253" s="220"/>
      <c r="AP253" s="220"/>
      <c r="AQ253" s="220"/>
      <c r="AR253" s="220"/>
      <c r="AS253" s="220"/>
      <c r="AT253" s="220"/>
      <c r="AU253" s="220"/>
      <c r="AV253" s="220"/>
      <c r="AW253" s="220"/>
      <c r="AX253" s="220"/>
      <c r="AY253" s="220"/>
      <c r="AZ253" s="220"/>
      <c r="BA253" s="220"/>
      <c r="BB253" s="220"/>
      <c r="BC253" s="220"/>
      <c r="BD253" s="220"/>
      <c r="BE253" s="220"/>
      <c r="BF253" s="220"/>
      <c r="BG253" s="220"/>
      <c r="BH253" s="220"/>
    </row>
    <row r="254" spans="1:60" outlineLevel="1">
      <c r="A254" s="221">
        <v>113</v>
      </c>
      <c r="B254" s="232" t="s">
        <v>479</v>
      </c>
      <c r="C254" s="275" t="s">
        <v>480</v>
      </c>
      <c r="D254" s="234" t="s">
        <v>150</v>
      </c>
      <c r="E254" s="239">
        <v>525.85699999999997</v>
      </c>
      <c r="F254" s="245"/>
      <c r="G254" s="246">
        <f>ROUND(E254*F254,2)</f>
        <v>0</v>
      </c>
      <c r="H254" s="245"/>
      <c r="I254" s="246">
        <f>ROUND(E254*H254,2)</f>
        <v>0</v>
      </c>
      <c r="J254" s="245"/>
      <c r="K254" s="246">
        <f>ROUND(E254*J254,2)</f>
        <v>0</v>
      </c>
      <c r="L254" s="246">
        <v>21</v>
      </c>
      <c r="M254" s="246">
        <f>G254*(1+L254/100)</f>
        <v>0</v>
      </c>
      <c r="N254" s="246">
        <v>1.7000000000000001E-4</v>
      </c>
      <c r="O254" s="246">
        <f>ROUND(E254*N254,2)</f>
        <v>0.09</v>
      </c>
      <c r="P254" s="246">
        <v>0</v>
      </c>
      <c r="Q254" s="246">
        <f>ROUND(E254*P254,2)</f>
        <v>0</v>
      </c>
      <c r="R254" s="246" t="s">
        <v>476</v>
      </c>
      <c r="S254" s="246" t="s">
        <v>152</v>
      </c>
      <c r="T254" s="246">
        <v>3.2480000000000002E-2</v>
      </c>
      <c r="U254" s="247">
        <f>ROUND(E254*T254,2)</f>
        <v>17.079999999999998</v>
      </c>
      <c r="V254" s="246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 t="s">
        <v>153</v>
      </c>
      <c r="AH254" s="220"/>
      <c r="AI254" s="220"/>
      <c r="AJ254" s="220"/>
      <c r="AK254" s="220"/>
      <c r="AL254" s="220"/>
      <c r="AM254" s="220"/>
      <c r="AN254" s="220"/>
      <c r="AO254" s="220"/>
      <c r="AP254" s="220"/>
      <c r="AQ254" s="220"/>
      <c r="AR254" s="220"/>
      <c r="AS254" s="220"/>
      <c r="AT254" s="220"/>
      <c r="AU254" s="220"/>
      <c r="AV254" s="220"/>
      <c r="AW254" s="220"/>
      <c r="AX254" s="220"/>
      <c r="AY254" s="220"/>
      <c r="AZ254" s="220"/>
      <c r="BA254" s="220"/>
      <c r="BB254" s="220"/>
      <c r="BC254" s="220"/>
      <c r="BD254" s="220"/>
      <c r="BE254" s="220"/>
      <c r="BF254" s="220"/>
      <c r="BG254" s="220"/>
      <c r="BH254" s="220"/>
    </row>
    <row r="255" spans="1:60" outlineLevel="1">
      <c r="A255" s="221"/>
      <c r="B255" s="232"/>
      <c r="C255" s="276" t="s">
        <v>481</v>
      </c>
      <c r="D255" s="235"/>
      <c r="E255" s="240"/>
      <c r="F255" s="246"/>
      <c r="G255" s="246"/>
      <c r="H255" s="246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7"/>
      <c r="V255" s="246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 t="s">
        <v>155</v>
      </c>
      <c r="AH255" s="220">
        <v>0</v>
      </c>
      <c r="AI255" s="220"/>
      <c r="AJ255" s="220"/>
      <c r="AK255" s="220"/>
      <c r="AL255" s="220"/>
      <c r="AM255" s="220"/>
      <c r="AN255" s="220"/>
      <c r="AO255" s="220"/>
      <c r="AP255" s="220"/>
      <c r="AQ255" s="220"/>
      <c r="AR255" s="220"/>
      <c r="AS255" s="220"/>
      <c r="AT255" s="220"/>
      <c r="AU255" s="220"/>
      <c r="AV255" s="220"/>
      <c r="AW255" s="220"/>
      <c r="AX255" s="220"/>
      <c r="AY255" s="220"/>
      <c r="AZ255" s="220"/>
      <c r="BA255" s="220"/>
      <c r="BB255" s="220"/>
      <c r="BC255" s="220"/>
      <c r="BD255" s="220"/>
      <c r="BE255" s="220"/>
      <c r="BF255" s="220"/>
      <c r="BG255" s="220"/>
      <c r="BH255" s="220"/>
    </row>
    <row r="256" spans="1:60" outlineLevel="1">
      <c r="A256" s="221"/>
      <c r="B256" s="232"/>
      <c r="C256" s="276" t="s">
        <v>482</v>
      </c>
      <c r="D256" s="235"/>
      <c r="E256" s="240">
        <v>16.632000000000001</v>
      </c>
      <c r="F256" s="246"/>
      <c r="G256" s="246"/>
      <c r="H256" s="246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7"/>
      <c r="V256" s="246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 t="s">
        <v>155</v>
      </c>
      <c r="AH256" s="220">
        <v>0</v>
      </c>
      <c r="AI256" s="220"/>
      <c r="AJ256" s="220"/>
      <c r="AK256" s="220"/>
      <c r="AL256" s="220"/>
      <c r="AM256" s="220"/>
      <c r="AN256" s="220"/>
      <c r="AO256" s="220"/>
      <c r="AP256" s="220"/>
      <c r="AQ256" s="220"/>
      <c r="AR256" s="220"/>
      <c r="AS256" s="220"/>
      <c r="AT256" s="220"/>
      <c r="AU256" s="220"/>
      <c r="AV256" s="220"/>
      <c r="AW256" s="220"/>
      <c r="AX256" s="220"/>
      <c r="AY256" s="220"/>
      <c r="AZ256" s="220"/>
      <c r="BA256" s="220"/>
      <c r="BB256" s="220"/>
      <c r="BC256" s="220"/>
      <c r="BD256" s="220"/>
      <c r="BE256" s="220"/>
      <c r="BF256" s="220"/>
      <c r="BG256" s="220"/>
      <c r="BH256" s="220"/>
    </row>
    <row r="257" spans="1:60" outlineLevel="1">
      <c r="A257" s="221"/>
      <c r="B257" s="232"/>
      <c r="C257" s="276" t="s">
        <v>483</v>
      </c>
      <c r="D257" s="235"/>
      <c r="E257" s="240">
        <v>29.381</v>
      </c>
      <c r="F257" s="246"/>
      <c r="G257" s="246"/>
      <c r="H257" s="246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7"/>
      <c r="V257" s="246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 t="s">
        <v>155</v>
      </c>
      <c r="AH257" s="220">
        <v>0</v>
      </c>
      <c r="AI257" s="220"/>
      <c r="AJ257" s="220"/>
      <c r="AK257" s="220"/>
      <c r="AL257" s="220"/>
      <c r="AM257" s="220"/>
      <c r="AN257" s="220"/>
      <c r="AO257" s="220"/>
      <c r="AP257" s="220"/>
      <c r="AQ257" s="220"/>
      <c r="AR257" s="220"/>
      <c r="AS257" s="220"/>
      <c r="AT257" s="220"/>
      <c r="AU257" s="220"/>
      <c r="AV257" s="220"/>
      <c r="AW257" s="220"/>
      <c r="AX257" s="220"/>
      <c r="AY257" s="220"/>
      <c r="AZ257" s="220"/>
      <c r="BA257" s="220"/>
      <c r="BB257" s="220"/>
      <c r="BC257" s="220"/>
      <c r="BD257" s="220"/>
      <c r="BE257" s="220"/>
      <c r="BF257" s="220"/>
      <c r="BG257" s="220"/>
      <c r="BH257" s="220"/>
    </row>
    <row r="258" spans="1:60" outlineLevel="1">
      <c r="A258" s="221"/>
      <c r="B258" s="232"/>
      <c r="C258" s="276" t="s">
        <v>484</v>
      </c>
      <c r="D258" s="235"/>
      <c r="E258" s="240">
        <v>25.356000000000002</v>
      </c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7"/>
      <c r="V258" s="246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 t="s">
        <v>155</v>
      </c>
      <c r="AH258" s="220">
        <v>0</v>
      </c>
      <c r="AI258" s="220"/>
      <c r="AJ258" s="220"/>
      <c r="AK258" s="220"/>
      <c r="AL258" s="220"/>
      <c r="AM258" s="220"/>
      <c r="AN258" s="220"/>
      <c r="AO258" s="220"/>
      <c r="AP258" s="220"/>
      <c r="AQ258" s="220"/>
      <c r="AR258" s="220"/>
      <c r="AS258" s="220"/>
      <c r="AT258" s="220"/>
      <c r="AU258" s="220"/>
      <c r="AV258" s="220"/>
      <c r="AW258" s="220"/>
      <c r="AX258" s="220"/>
      <c r="AY258" s="220"/>
      <c r="AZ258" s="220"/>
      <c r="BA258" s="220"/>
      <c r="BB258" s="220"/>
      <c r="BC258" s="220"/>
      <c r="BD258" s="220"/>
      <c r="BE258" s="220"/>
      <c r="BF258" s="220"/>
      <c r="BG258" s="220"/>
      <c r="BH258" s="220"/>
    </row>
    <row r="259" spans="1:60" outlineLevel="1">
      <c r="A259" s="221"/>
      <c r="B259" s="232"/>
      <c r="C259" s="276" t="s">
        <v>485</v>
      </c>
      <c r="D259" s="235"/>
      <c r="E259" s="240">
        <v>1.488</v>
      </c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7"/>
      <c r="V259" s="246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 t="s">
        <v>155</v>
      </c>
      <c r="AH259" s="220">
        <v>0</v>
      </c>
      <c r="AI259" s="220"/>
      <c r="AJ259" s="220"/>
      <c r="AK259" s="220"/>
      <c r="AL259" s="220"/>
      <c r="AM259" s="220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20"/>
      <c r="AY259" s="220"/>
      <c r="AZ259" s="220"/>
      <c r="BA259" s="220"/>
      <c r="BB259" s="220"/>
      <c r="BC259" s="220"/>
      <c r="BD259" s="220"/>
      <c r="BE259" s="220"/>
      <c r="BF259" s="220"/>
      <c r="BG259" s="220"/>
      <c r="BH259" s="220"/>
    </row>
    <row r="260" spans="1:60" outlineLevel="1">
      <c r="A260" s="221"/>
      <c r="B260" s="232"/>
      <c r="C260" s="276" t="s">
        <v>486</v>
      </c>
      <c r="D260" s="235"/>
      <c r="E260" s="240">
        <v>21.4</v>
      </c>
      <c r="F260" s="246"/>
      <c r="G260" s="246"/>
      <c r="H260" s="246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7"/>
      <c r="V260" s="246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 t="s">
        <v>155</v>
      </c>
      <c r="AH260" s="220">
        <v>0</v>
      </c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20"/>
      <c r="BD260" s="220"/>
      <c r="BE260" s="220"/>
      <c r="BF260" s="220"/>
      <c r="BG260" s="220"/>
      <c r="BH260" s="220"/>
    </row>
    <row r="261" spans="1:60" outlineLevel="1">
      <c r="A261" s="221"/>
      <c r="B261" s="232"/>
      <c r="C261" s="276" t="s">
        <v>487</v>
      </c>
      <c r="D261" s="235"/>
      <c r="E261" s="240">
        <v>111</v>
      </c>
      <c r="F261" s="246"/>
      <c r="G261" s="246"/>
      <c r="H261" s="246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7"/>
      <c r="V261" s="246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 t="s">
        <v>155</v>
      </c>
      <c r="AH261" s="220">
        <v>0</v>
      </c>
      <c r="AI261" s="220"/>
      <c r="AJ261" s="220"/>
      <c r="AK261" s="220"/>
      <c r="AL261" s="220"/>
      <c r="AM261" s="220"/>
      <c r="AN261" s="220"/>
      <c r="AO261" s="220"/>
      <c r="AP261" s="220"/>
      <c r="AQ261" s="220"/>
      <c r="AR261" s="220"/>
      <c r="AS261" s="220"/>
      <c r="AT261" s="220"/>
      <c r="AU261" s="220"/>
      <c r="AV261" s="220"/>
      <c r="AW261" s="220"/>
      <c r="AX261" s="220"/>
      <c r="AY261" s="220"/>
      <c r="AZ261" s="220"/>
      <c r="BA261" s="220"/>
      <c r="BB261" s="220"/>
      <c r="BC261" s="220"/>
      <c r="BD261" s="220"/>
      <c r="BE261" s="220"/>
      <c r="BF261" s="220"/>
      <c r="BG261" s="220"/>
      <c r="BH261" s="220"/>
    </row>
    <row r="262" spans="1:60" outlineLevel="1">
      <c r="A262" s="221"/>
      <c r="B262" s="232"/>
      <c r="C262" s="276" t="s">
        <v>488</v>
      </c>
      <c r="D262" s="235"/>
      <c r="E262" s="240">
        <v>50</v>
      </c>
      <c r="F262" s="246"/>
      <c r="G262" s="246"/>
      <c r="H262" s="246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7"/>
      <c r="V262" s="246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 t="s">
        <v>155</v>
      </c>
      <c r="AH262" s="220">
        <v>0</v>
      </c>
      <c r="AI262" s="220"/>
      <c r="AJ262" s="220"/>
      <c r="AK262" s="220"/>
      <c r="AL262" s="220"/>
      <c r="AM262" s="220"/>
      <c r="AN262" s="220"/>
      <c r="AO262" s="220"/>
      <c r="AP262" s="220"/>
      <c r="AQ262" s="220"/>
      <c r="AR262" s="220"/>
      <c r="AS262" s="220"/>
      <c r="AT262" s="220"/>
      <c r="AU262" s="220"/>
      <c r="AV262" s="220"/>
      <c r="AW262" s="220"/>
      <c r="AX262" s="220"/>
      <c r="AY262" s="220"/>
      <c r="AZ262" s="220"/>
      <c r="BA262" s="220"/>
      <c r="BB262" s="220"/>
      <c r="BC262" s="220"/>
      <c r="BD262" s="220"/>
      <c r="BE262" s="220"/>
      <c r="BF262" s="220"/>
      <c r="BG262" s="220"/>
      <c r="BH262" s="220"/>
    </row>
    <row r="263" spans="1:60" outlineLevel="1">
      <c r="A263" s="221"/>
      <c r="B263" s="232"/>
      <c r="C263" s="276" t="s">
        <v>489</v>
      </c>
      <c r="D263" s="235"/>
      <c r="E263" s="240">
        <v>55</v>
      </c>
      <c r="F263" s="246"/>
      <c r="G263" s="246"/>
      <c r="H263" s="246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7"/>
      <c r="V263" s="246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 t="s">
        <v>155</v>
      </c>
      <c r="AH263" s="220">
        <v>0</v>
      </c>
      <c r="AI263" s="220"/>
      <c r="AJ263" s="220"/>
      <c r="AK263" s="220"/>
      <c r="AL263" s="220"/>
      <c r="AM263" s="220"/>
      <c r="AN263" s="220"/>
      <c r="AO263" s="220"/>
      <c r="AP263" s="220"/>
      <c r="AQ263" s="220"/>
      <c r="AR263" s="220"/>
      <c r="AS263" s="220"/>
      <c r="AT263" s="220"/>
      <c r="AU263" s="220"/>
      <c r="AV263" s="220"/>
      <c r="AW263" s="220"/>
      <c r="AX263" s="220"/>
      <c r="AY263" s="220"/>
      <c r="AZ263" s="220"/>
      <c r="BA263" s="220"/>
      <c r="BB263" s="220"/>
      <c r="BC263" s="220"/>
      <c r="BD263" s="220"/>
      <c r="BE263" s="220"/>
      <c r="BF263" s="220"/>
      <c r="BG263" s="220"/>
      <c r="BH263" s="220"/>
    </row>
    <row r="264" spans="1:60" outlineLevel="1">
      <c r="A264" s="221"/>
      <c r="B264" s="232"/>
      <c r="C264" s="276" t="s">
        <v>490</v>
      </c>
      <c r="D264" s="235"/>
      <c r="E264" s="240">
        <v>14</v>
      </c>
      <c r="F264" s="246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7"/>
      <c r="V264" s="246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 t="s">
        <v>155</v>
      </c>
      <c r="AH264" s="220">
        <v>0</v>
      </c>
      <c r="AI264" s="220"/>
      <c r="AJ264" s="220"/>
      <c r="AK264" s="220"/>
      <c r="AL264" s="220"/>
      <c r="AM264" s="220"/>
      <c r="AN264" s="220"/>
      <c r="AO264" s="220"/>
      <c r="AP264" s="220"/>
      <c r="AQ264" s="220"/>
      <c r="AR264" s="220"/>
      <c r="AS264" s="220"/>
      <c r="AT264" s="220"/>
      <c r="AU264" s="220"/>
      <c r="AV264" s="220"/>
      <c r="AW264" s="220"/>
      <c r="AX264" s="220"/>
      <c r="AY264" s="220"/>
      <c r="AZ264" s="220"/>
      <c r="BA264" s="220"/>
      <c r="BB264" s="220"/>
      <c r="BC264" s="220"/>
      <c r="BD264" s="220"/>
      <c r="BE264" s="220"/>
      <c r="BF264" s="220"/>
      <c r="BG264" s="220"/>
      <c r="BH264" s="220"/>
    </row>
    <row r="265" spans="1:60" outlineLevel="1">
      <c r="A265" s="221"/>
      <c r="B265" s="232"/>
      <c r="C265" s="276" t="s">
        <v>491</v>
      </c>
      <c r="D265" s="235"/>
      <c r="E265" s="240">
        <v>24.5</v>
      </c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7"/>
      <c r="V265" s="246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 t="s">
        <v>155</v>
      </c>
      <c r="AH265" s="220">
        <v>0</v>
      </c>
      <c r="AI265" s="220"/>
      <c r="AJ265" s="220"/>
      <c r="AK265" s="220"/>
      <c r="AL265" s="220"/>
      <c r="AM265" s="220"/>
      <c r="AN265" s="220"/>
      <c r="AO265" s="220"/>
      <c r="AP265" s="220"/>
      <c r="AQ265" s="220"/>
      <c r="AR265" s="220"/>
      <c r="AS265" s="220"/>
      <c r="AT265" s="220"/>
      <c r="AU265" s="220"/>
      <c r="AV265" s="220"/>
      <c r="AW265" s="220"/>
      <c r="AX265" s="220"/>
      <c r="AY265" s="220"/>
      <c r="AZ265" s="220"/>
      <c r="BA265" s="220"/>
      <c r="BB265" s="220"/>
      <c r="BC265" s="220"/>
      <c r="BD265" s="220"/>
      <c r="BE265" s="220"/>
      <c r="BF265" s="220"/>
      <c r="BG265" s="220"/>
      <c r="BH265" s="220"/>
    </row>
    <row r="266" spans="1:60" outlineLevel="1">
      <c r="A266" s="221"/>
      <c r="B266" s="232"/>
      <c r="C266" s="276" t="s">
        <v>492</v>
      </c>
      <c r="D266" s="235"/>
      <c r="E266" s="240">
        <v>27.5</v>
      </c>
      <c r="F266" s="246"/>
      <c r="G266" s="246"/>
      <c r="H266" s="246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7"/>
      <c r="V266" s="246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 t="s">
        <v>155</v>
      </c>
      <c r="AH266" s="220">
        <v>0</v>
      </c>
      <c r="AI266" s="220"/>
      <c r="AJ266" s="220"/>
      <c r="AK266" s="220"/>
      <c r="AL266" s="220"/>
      <c r="AM266" s="220"/>
      <c r="AN266" s="220"/>
      <c r="AO266" s="220"/>
      <c r="AP266" s="220"/>
      <c r="AQ266" s="220"/>
      <c r="AR266" s="220"/>
      <c r="AS266" s="220"/>
      <c r="AT266" s="220"/>
      <c r="AU266" s="220"/>
      <c r="AV266" s="220"/>
      <c r="AW266" s="220"/>
      <c r="AX266" s="220"/>
      <c r="AY266" s="220"/>
      <c r="AZ266" s="220"/>
      <c r="BA266" s="220"/>
      <c r="BB266" s="220"/>
      <c r="BC266" s="220"/>
      <c r="BD266" s="220"/>
      <c r="BE266" s="220"/>
      <c r="BF266" s="220"/>
      <c r="BG266" s="220"/>
      <c r="BH266" s="220"/>
    </row>
    <row r="267" spans="1:60" outlineLevel="1">
      <c r="A267" s="221"/>
      <c r="B267" s="232"/>
      <c r="C267" s="276" t="s">
        <v>493</v>
      </c>
      <c r="D267" s="235"/>
      <c r="E267" s="240"/>
      <c r="F267" s="246"/>
      <c r="G267" s="246"/>
      <c r="H267" s="246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7"/>
      <c r="V267" s="246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 t="s">
        <v>155</v>
      </c>
      <c r="AH267" s="220">
        <v>0</v>
      </c>
      <c r="AI267" s="220"/>
      <c r="AJ267" s="220"/>
      <c r="AK267" s="220"/>
      <c r="AL267" s="220"/>
      <c r="AM267" s="220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20"/>
      <c r="BD267" s="220"/>
      <c r="BE267" s="220"/>
      <c r="BF267" s="220"/>
      <c r="BG267" s="220"/>
      <c r="BH267" s="220"/>
    </row>
    <row r="268" spans="1:60" outlineLevel="1">
      <c r="A268" s="221"/>
      <c r="B268" s="232"/>
      <c r="C268" s="276" t="s">
        <v>494</v>
      </c>
      <c r="D268" s="235"/>
      <c r="E268" s="240"/>
      <c r="F268" s="246"/>
      <c r="G268" s="246"/>
      <c r="H268" s="246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7"/>
      <c r="V268" s="246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 t="s">
        <v>155</v>
      </c>
      <c r="AH268" s="220">
        <v>0</v>
      </c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20"/>
      <c r="BD268" s="220"/>
      <c r="BE268" s="220"/>
      <c r="BF268" s="220"/>
      <c r="BG268" s="220"/>
      <c r="BH268" s="220"/>
    </row>
    <row r="269" spans="1:60" outlineLevel="1">
      <c r="A269" s="221"/>
      <c r="B269" s="232"/>
      <c r="C269" s="276" t="s">
        <v>495</v>
      </c>
      <c r="D269" s="235"/>
      <c r="E269" s="240">
        <v>3</v>
      </c>
      <c r="F269" s="246"/>
      <c r="G269" s="246"/>
      <c r="H269" s="246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7"/>
      <c r="V269" s="246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 t="s">
        <v>155</v>
      </c>
      <c r="AH269" s="220">
        <v>0</v>
      </c>
      <c r="AI269" s="220"/>
      <c r="AJ269" s="220"/>
      <c r="AK269" s="220"/>
      <c r="AL269" s="220"/>
      <c r="AM269" s="220"/>
      <c r="AN269" s="220"/>
      <c r="AO269" s="220"/>
      <c r="AP269" s="220"/>
      <c r="AQ269" s="220"/>
      <c r="AR269" s="220"/>
      <c r="AS269" s="220"/>
      <c r="AT269" s="220"/>
      <c r="AU269" s="220"/>
      <c r="AV269" s="220"/>
      <c r="AW269" s="220"/>
      <c r="AX269" s="220"/>
      <c r="AY269" s="220"/>
      <c r="AZ269" s="220"/>
      <c r="BA269" s="220"/>
      <c r="BB269" s="220"/>
      <c r="BC269" s="220"/>
      <c r="BD269" s="220"/>
      <c r="BE269" s="220"/>
      <c r="BF269" s="220"/>
      <c r="BG269" s="220"/>
      <c r="BH269" s="220"/>
    </row>
    <row r="270" spans="1:60" outlineLevel="1">
      <c r="A270" s="221"/>
      <c r="B270" s="232"/>
      <c r="C270" s="276" t="s">
        <v>496</v>
      </c>
      <c r="D270" s="235"/>
      <c r="E270" s="240">
        <v>9.6</v>
      </c>
      <c r="F270" s="246"/>
      <c r="G270" s="246"/>
      <c r="H270" s="246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7"/>
      <c r="V270" s="246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 t="s">
        <v>155</v>
      </c>
      <c r="AH270" s="220">
        <v>0</v>
      </c>
      <c r="AI270" s="220"/>
      <c r="AJ270" s="220"/>
      <c r="AK270" s="220"/>
      <c r="AL270" s="220"/>
      <c r="AM270" s="220"/>
      <c r="AN270" s="220"/>
      <c r="AO270" s="220"/>
      <c r="AP270" s="220"/>
      <c r="AQ270" s="220"/>
      <c r="AR270" s="220"/>
      <c r="AS270" s="220"/>
      <c r="AT270" s="220"/>
      <c r="AU270" s="220"/>
      <c r="AV270" s="220"/>
      <c r="AW270" s="220"/>
      <c r="AX270" s="220"/>
      <c r="AY270" s="220"/>
      <c r="AZ270" s="220"/>
      <c r="BA270" s="220"/>
      <c r="BB270" s="220"/>
      <c r="BC270" s="220"/>
      <c r="BD270" s="220"/>
      <c r="BE270" s="220"/>
      <c r="BF270" s="220"/>
      <c r="BG270" s="220"/>
      <c r="BH270" s="220"/>
    </row>
    <row r="271" spans="1:60" outlineLevel="1">
      <c r="A271" s="221"/>
      <c r="B271" s="232"/>
      <c r="C271" s="276" t="s">
        <v>497</v>
      </c>
      <c r="D271" s="235"/>
      <c r="E271" s="240">
        <v>3.1</v>
      </c>
      <c r="F271" s="246"/>
      <c r="G271" s="246"/>
      <c r="H271" s="246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7"/>
      <c r="V271" s="246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 t="s">
        <v>155</v>
      </c>
      <c r="AH271" s="220">
        <v>0</v>
      </c>
      <c r="AI271" s="220"/>
      <c r="AJ271" s="220"/>
      <c r="AK271" s="220"/>
      <c r="AL271" s="220"/>
      <c r="AM271" s="220"/>
      <c r="AN271" s="220"/>
      <c r="AO271" s="220"/>
      <c r="AP271" s="220"/>
      <c r="AQ271" s="220"/>
      <c r="AR271" s="220"/>
      <c r="AS271" s="220"/>
      <c r="AT271" s="220"/>
      <c r="AU271" s="220"/>
      <c r="AV271" s="220"/>
      <c r="AW271" s="220"/>
      <c r="AX271" s="220"/>
      <c r="AY271" s="220"/>
      <c r="AZ271" s="220"/>
      <c r="BA271" s="220"/>
      <c r="BB271" s="220"/>
      <c r="BC271" s="220"/>
      <c r="BD271" s="220"/>
      <c r="BE271" s="220"/>
      <c r="BF271" s="220"/>
      <c r="BG271" s="220"/>
      <c r="BH271" s="220"/>
    </row>
    <row r="272" spans="1:60" outlineLevel="1">
      <c r="A272" s="221"/>
      <c r="B272" s="232"/>
      <c r="C272" s="276" t="s">
        <v>498</v>
      </c>
      <c r="D272" s="235"/>
      <c r="E272" s="240">
        <v>6.9</v>
      </c>
      <c r="F272" s="246"/>
      <c r="G272" s="246"/>
      <c r="H272" s="246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7"/>
      <c r="V272" s="246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 t="s">
        <v>155</v>
      </c>
      <c r="AH272" s="220">
        <v>0</v>
      </c>
      <c r="AI272" s="220"/>
      <c r="AJ272" s="220"/>
      <c r="AK272" s="220"/>
      <c r="AL272" s="220"/>
      <c r="AM272" s="220"/>
      <c r="AN272" s="220"/>
      <c r="AO272" s="220"/>
      <c r="AP272" s="220"/>
      <c r="AQ272" s="220"/>
      <c r="AR272" s="220"/>
      <c r="AS272" s="220"/>
      <c r="AT272" s="220"/>
      <c r="AU272" s="220"/>
      <c r="AV272" s="220"/>
      <c r="AW272" s="220"/>
      <c r="AX272" s="220"/>
      <c r="AY272" s="220"/>
      <c r="AZ272" s="220"/>
      <c r="BA272" s="220"/>
      <c r="BB272" s="220"/>
      <c r="BC272" s="220"/>
      <c r="BD272" s="220"/>
      <c r="BE272" s="220"/>
      <c r="BF272" s="220"/>
      <c r="BG272" s="220"/>
      <c r="BH272" s="220"/>
    </row>
    <row r="273" spans="1:60" outlineLevel="1">
      <c r="A273" s="221"/>
      <c r="B273" s="232"/>
      <c r="C273" s="276" t="s">
        <v>499</v>
      </c>
      <c r="D273" s="235"/>
      <c r="E273" s="240">
        <v>1.4</v>
      </c>
      <c r="F273" s="246"/>
      <c r="G273" s="246"/>
      <c r="H273" s="246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7"/>
      <c r="V273" s="246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 t="s">
        <v>155</v>
      </c>
      <c r="AH273" s="220">
        <v>0</v>
      </c>
      <c r="AI273" s="220"/>
      <c r="AJ273" s="220"/>
      <c r="AK273" s="220"/>
      <c r="AL273" s="220"/>
      <c r="AM273" s="220"/>
      <c r="AN273" s="220"/>
      <c r="AO273" s="220"/>
      <c r="AP273" s="220"/>
      <c r="AQ273" s="220"/>
      <c r="AR273" s="220"/>
      <c r="AS273" s="220"/>
      <c r="AT273" s="220"/>
      <c r="AU273" s="220"/>
      <c r="AV273" s="220"/>
      <c r="AW273" s="220"/>
      <c r="AX273" s="220"/>
      <c r="AY273" s="220"/>
      <c r="AZ273" s="220"/>
      <c r="BA273" s="220"/>
      <c r="BB273" s="220"/>
      <c r="BC273" s="220"/>
      <c r="BD273" s="220"/>
      <c r="BE273" s="220"/>
      <c r="BF273" s="220"/>
      <c r="BG273" s="220"/>
      <c r="BH273" s="220"/>
    </row>
    <row r="274" spans="1:60" outlineLevel="1">
      <c r="A274" s="221"/>
      <c r="B274" s="232"/>
      <c r="C274" s="276" t="s">
        <v>432</v>
      </c>
      <c r="D274" s="235"/>
      <c r="E274" s="240">
        <v>4.7</v>
      </c>
      <c r="F274" s="246"/>
      <c r="G274" s="246"/>
      <c r="H274" s="246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7"/>
      <c r="V274" s="246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 t="s">
        <v>155</v>
      </c>
      <c r="AH274" s="220">
        <v>0</v>
      </c>
      <c r="AI274" s="220"/>
      <c r="AJ274" s="220"/>
      <c r="AK274" s="220"/>
      <c r="AL274" s="220"/>
      <c r="AM274" s="220"/>
      <c r="AN274" s="220"/>
      <c r="AO274" s="220"/>
      <c r="AP274" s="220"/>
      <c r="AQ274" s="220"/>
      <c r="AR274" s="220"/>
      <c r="AS274" s="220"/>
      <c r="AT274" s="220"/>
      <c r="AU274" s="220"/>
      <c r="AV274" s="220"/>
      <c r="AW274" s="220"/>
      <c r="AX274" s="220"/>
      <c r="AY274" s="220"/>
      <c r="AZ274" s="220"/>
      <c r="BA274" s="220"/>
      <c r="BB274" s="220"/>
      <c r="BC274" s="220"/>
      <c r="BD274" s="220"/>
      <c r="BE274" s="220"/>
      <c r="BF274" s="220"/>
      <c r="BG274" s="220"/>
      <c r="BH274" s="220"/>
    </row>
    <row r="275" spans="1:60" outlineLevel="1">
      <c r="A275" s="221"/>
      <c r="B275" s="232"/>
      <c r="C275" s="276" t="s">
        <v>433</v>
      </c>
      <c r="D275" s="235"/>
      <c r="E275" s="240">
        <v>61.6</v>
      </c>
      <c r="F275" s="246"/>
      <c r="G275" s="246"/>
      <c r="H275" s="246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7"/>
      <c r="V275" s="246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 t="s">
        <v>155</v>
      </c>
      <c r="AH275" s="220">
        <v>0</v>
      </c>
      <c r="AI275" s="220"/>
      <c r="AJ275" s="220"/>
      <c r="AK275" s="220"/>
      <c r="AL275" s="220"/>
      <c r="AM275" s="220"/>
      <c r="AN275" s="220"/>
      <c r="AO275" s="220"/>
      <c r="AP275" s="220"/>
      <c r="AQ275" s="220"/>
      <c r="AR275" s="220"/>
      <c r="AS275" s="220"/>
      <c r="AT275" s="220"/>
      <c r="AU275" s="220"/>
      <c r="AV275" s="220"/>
      <c r="AW275" s="220"/>
      <c r="AX275" s="220"/>
      <c r="AY275" s="220"/>
      <c r="AZ275" s="220"/>
      <c r="BA275" s="220"/>
      <c r="BB275" s="220"/>
      <c r="BC275" s="220"/>
      <c r="BD275" s="220"/>
      <c r="BE275" s="220"/>
      <c r="BF275" s="220"/>
      <c r="BG275" s="220"/>
      <c r="BH275" s="220"/>
    </row>
    <row r="276" spans="1:60" outlineLevel="1">
      <c r="A276" s="221"/>
      <c r="B276" s="232"/>
      <c r="C276" s="276" t="s">
        <v>500</v>
      </c>
      <c r="D276" s="235"/>
      <c r="E276" s="240">
        <v>31.7</v>
      </c>
      <c r="F276" s="246"/>
      <c r="G276" s="246"/>
      <c r="H276" s="246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7"/>
      <c r="V276" s="246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 t="s">
        <v>155</v>
      </c>
      <c r="AH276" s="220">
        <v>0</v>
      </c>
      <c r="AI276" s="220"/>
      <c r="AJ276" s="220"/>
      <c r="AK276" s="220"/>
      <c r="AL276" s="220"/>
      <c r="AM276" s="220"/>
      <c r="AN276" s="220"/>
      <c r="AO276" s="220"/>
      <c r="AP276" s="220"/>
      <c r="AQ276" s="220"/>
      <c r="AR276" s="220"/>
      <c r="AS276" s="220"/>
      <c r="AT276" s="220"/>
      <c r="AU276" s="220"/>
      <c r="AV276" s="220"/>
      <c r="AW276" s="220"/>
      <c r="AX276" s="220"/>
      <c r="AY276" s="220"/>
      <c r="AZ276" s="220"/>
      <c r="BA276" s="220"/>
      <c r="BB276" s="220"/>
      <c r="BC276" s="220"/>
      <c r="BD276" s="220"/>
      <c r="BE276" s="220"/>
      <c r="BF276" s="220"/>
      <c r="BG276" s="220"/>
      <c r="BH276" s="220"/>
    </row>
    <row r="277" spans="1:60" outlineLevel="1">
      <c r="A277" s="221"/>
      <c r="B277" s="232"/>
      <c r="C277" s="276" t="s">
        <v>501</v>
      </c>
      <c r="D277" s="235"/>
      <c r="E277" s="240">
        <v>15.3</v>
      </c>
      <c r="F277" s="246"/>
      <c r="G277" s="246"/>
      <c r="H277" s="246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7"/>
      <c r="V277" s="246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 t="s">
        <v>155</v>
      </c>
      <c r="AH277" s="220">
        <v>0</v>
      </c>
      <c r="AI277" s="220"/>
      <c r="AJ277" s="220"/>
      <c r="AK277" s="220"/>
      <c r="AL277" s="220"/>
      <c r="AM277" s="220"/>
      <c r="AN277" s="220"/>
      <c r="AO277" s="220"/>
      <c r="AP277" s="220"/>
      <c r="AQ277" s="220"/>
      <c r="AR277" s="220"/>
      <c r="AS277" s="220"/>
      <c r="AT277" s="220"/>
      <c r="AU277" s="220"/>
      <c r="AV277" s="220"/>
      <c r="AW277" s="220"/>
      <c r="AX277" s="220"/>
      <c r="AY277" s="220"/>
      <c r="AZ277" s="220"/>
      <c r="BA277" s="220"/>
      <c r="BB277" s="220"/>
      <c r="BC277" s="220"/>
      <c r="BD277" s="220"/>
      <c r="BE277" s="220"/>
      <c r="BF277" s="220"/>
      <c r="BG277" s="220"/>
      <c r="BH277" s="220"/>
    </row>
    <row r="278" spans="1:60" outlineLevel="1">
      <c r="A278" s="221"/>
      <c r="B278" s="232"/>
      <c r="C278" s="276" t="s">
        <v>239</v>
      </c>
      <c r="D278" s="235"/>
      <c r="E278" s="240">
        <v>4.0999999999999996</v>
      </c>
      <c r="F278" s="246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7"/>
      <c r="V278" s="246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 t="s">
        <v>155</v>
      </c>
      <c r="AH278" s="220">
        <v>0</v>
      </c>
      <c r="AI278" s="220"/>
      <c r="AJ278" s="220"/>
      <c r="AK278" s="220"/>
      <c r="AL278" s="220"/>
      <c r="AM278" s="220"/>
      <c r="AN278" s="220"/>
      <c r="AO278" s="220"/>
      <c r="AP278" s="220"/>
      <c r="AQ278" s="220"/>
      <c r="AR278" s="220"/>
      <c r="AS278" s="220"/>
      <c r="AT278" s="220"/>
      <c r="AU278" s="220"/>
      <c r="AV278" s="220"/>
      <c r="AW278" s="220"/>
      <c r="AX278" s="220"/>
      <c r="AY278" s="220"/>
      <c r="AZ278" s="220"/>
      <c r="BA278" s="220"/>
      <c r="BB278" s="220"/>
      <c r="BC278" s="220"/>
      <c r="BD278" s="220"/>
      <c r="BE278" s="220"/>
      <c r="BF278" s="220"/>
      <c r="BG278" s="220"/>
      <c r="BH278" s="220"/>
    </row>
    <row r="279" spans="1:60" outlineLevel="1">
      <c r="A279" s="221"/>
      <c r="B279" s="232"/>
      <c r="C279" s="276" t="s">
        <v>434</v>
      </c>
      <c r="D279" s="235"/>
      <c r="E279" s="240">
        <v>3.9</v>
      </c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7"/>
      <c r="V279" s="246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 t="s">
        <v>155</v>
      </c>
      <c r="AH279" s="220">
        <v>0</v>
      </c>
      <c r="AI279" s="220"/>
      <c r="AJ279" s="220"/>
      <c r="AK279" s="220"/>
      <c r="AL279" s="220"/>
      <c r="AM279" s="220"/>
      <c r="AN279" s="220"/>
      <c r="AO279" s="220"/>
      <c r="AP279" s="220"/>
      <c r="AQ279" s="220"/>
      <c r="AR279" s="220"/>
      <c r="AS279" s="220"/>
      <c r="AT279" s="220"/>
      <c r="AU279" s="220"/>
      <c r="AV279" s="220"/>
      <c r="AW279" s="220"/>
      <c r="AX279" s="220"/>
      <c r="AY279" s="220"/>
      <c r="AZ279" s="220"/>
      <c r="BA279" s="220"/>
      <c r="BB279" s="220"/>
      <c r="BC279" s="220"/>
      <c r="BD279" s="220"/>
      <c r="BE279" s="220"/>
      <c r="BF279" s="220"/>
      <c r="BG279" s="220"/>
      <c r="BH279" s="220"/>
    </row>
    <row r="280" spans="1:60" outlineLevel="1">
      <c r="A280" s="221"/>
      <c r="B280" s="232"/>
      <c r="C280" s="276" t="s">
        <v>435</v>
      </c>
      <c r="D280" s="235"/>
      <c r="E280" s="240">
        <v>4.3</v>
      </c>
      <c r="F280" s="246"/>
      <c r="G280" s="246"/>
      <c r="H280" s="246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7"/>
      <c r="V280" s="246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 t="s">
        <v>155</v>
      </c>
      <c r="AH280" s="220">
        <v>0</v>
      </c>
      <c r="AI280" s="220"/>
      <c r="AJ280" s="220"/>
      <c r="AK280" s="220"/>
      <c r="AL280" s="220"/>
      <c r="AM280" s="220"/>
      <c r="AN280" s="220"/>
      <c r="AO280" s="220"/>
      <c r="AP280" s="220"/>
      <c r="AQ280" s="220"/>
      <c r="AR280" s="220"/>
      <c r="AS280" s="220"/>
      <c r="AT280" s="220"/>
      <c r="AU280" s="220"/>
      <c r="AV280" s="220"/>
      <c r="AW280" s="220"/>
      <c r="AX280" s="220"/>
      <c r="AY280" s="220"/>
      <c r="AZ280" s="220"/>
      <c r="BA280" s="220"/>
      <c r="BB280" s="220"/>
      <c r="BC280" s="220"/>
      <c r="BD280" s="220"/>
      <c r="BE280" s="220"/>
      <c r="BF280" s="220"/>
      <c r="BG280" s="220"/>
      <c r="BH280" s="220"/>
    </row>
    <row r="281" spans="1:60" outlineLevel="1">
      <c r="A281" s="221">
        <v>114</v>
      </c>
      <c r="B281" s="232" t="s">
        <v>502</v>
      </c>
      <c r="C281" s="275" t="s">
        <v>503</v>
      </c>
      <c r="D281" s="234" t="s">
        <v>150</v>
      </c>
      <c r="E281" s="239">
        <v>13.7056</v>
      </c>
      <c r="F281" s="245"/>
      <c r="G281" s="246">
        <f>ROUND(E281*F281,2)</f>
        <v>0</v>
      </c>
      <c r="H281" s="245"/>
      <c r="I281" s="246">
        <f>ROUND(E281*H281,2)</f>
        <v>0</v>
      </c>
      <c r="J281" s="245"/>
      <c r="K281" s="246">
        <f>ROUND(E281*J281,2)</f>
        <v>0</v>
      </c>
      <c r="L281" s="246">
        <v>21</v>
      </c>
      <c r="M281" s="246">
        <f>G281*(1+L281/100)</f>
        <v>0</v>
      </c>
      <c r="N281" s="246">
        <v>1.9000000000000001E-4</v>
      </c>
      <c r="O281" s="246">
        <f>ROUND(E281*N281,2)</f>
        <v>0</v>
      </c>
      <c r="P281" s="246">
        <v>0</v>
      </c>
      <c r="Q281" s="246">
        <f>ROUND(E281*P281,2)</f>
        <v>0</v>
      </c>
      <c r="R281" s="246" t="s">
        <v>476</v>
      </c>
      <c r="S281" s="246" t="s">
        <v>152</v>
      </c>
      <c r="T281" s="246">
        <v>3.2480000000000002E-2</v>
      </c>
      <c r="U281" s="247">
        <f>ROUND(E281*T281,2)</f>
        <v>0.45</v>
      </c>
      <c r="V281" s="246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 t="s">
        <v>153</v>
      </c>
      <c r="AH281" s="220"/>
      <c r="AI281" s="220"/>
      <c r="AJ281" s="220"/>
      <c r="AK281" s="220"/>
      <c r="AL281" s="220"/>
      <c r="AM281" s="220"/>
      <c r="AN281" s="220"/>
      <c r="AO281" s="220"/>
      <c r="AP281" s="220"/>
      <c r="AQ281" s="220"/>
      <c r="AR281" s="220"/>
      <c r="AS281" s="220"/>
      <c r="AT281" s="220"/>
      <c r="AU281" s="220"/>
      <c r="AV281" s="220"/>
      <c r="AW281" s="220"/>
      <c r="AX281" s="220"/>
      <c r="AY281" s="220"/>
      <c r="AZ281" s="220"/>
      <c r="BA281" s="220"/>
      <c r="BB281" s="220"/>
      <c r="BC281" s="220"/>
      <c r="BD281" s="220"/>
      <c r="BE281" s="220"/>
      <c r="BF281" s="220"/>
      <c r="BG281" s="220"/>
      <c r="BH281" s="220"/>
    </row>
    <row r="282" spans="1:60" outlineLevel="1">
      <c r="A282" s="221"/>
      <c r="B282" s="232"/>
      <c r="C282" s="276" t="s">
        <v>504</v>
      </c>
      <c r="D282" s="235"/>
      <c r="E282" s="240"/>
      <c r="F282" s="246"/>
      <c r="G282" s="246"/>
      <c r="H282" s="246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7"/>
      <c r="V282" s="246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 t="s">
        <v>155</v>
      </c>
      <c r="AH282" s="220">
        <v>0</v>
      </c>
      <c r="AI282" s="220"/>
      <c r="AJ282" s="220"/>
      <c r="AK282" s="220"/>
      <c r="AL282" s="220"/>
      <c r="AM282" s="220"/>
      <c r="AN282" s="220"/>
      <c r="AO282" s="220"/>
      <c r="AP282" s="220"/>
      <c r="AQ282" s="220"/>
      <c r="AR282" s="220"/>
      <c r="AS282" s="220"/>
      <c r="AT282" s="220"/>
      <c r="AU282" s="220"/>
      <c r="AV282" s="220"/>
      <c r="AW282" s="220"/>
      <c r="AX282" s="220"/>
      <c r="AY282" s="220"/>
      <c r="AZ282" s="220"/>
      <c r="BA282" s="220"/>
      <c r="BB282" s="220"/>
      <c r="BC282" s="220"/>
      <c r="BD282" s="220"/>
      <c r="BE282" s="220"/>
      <c r="BF282" s="220"/>
      <c r="BG282" s="220"/>
      <c r="BH282" s="220"/>
    </row>
    <row r="283" spans="1:60" outlineLevel="1">
      <c r="A283" s="221"/>
      <c r="B283" s="232"/>
      <c r="C283" s="276" t="s">
        <v>505</v>
      </c>
      <c r="D283" s="235"/>
      <c r="E283" s="240">
        <v>10.7056</v>
      </c>
      <c r="F283" s="246"/>
      <c r="G283" s="246"/>
      <c r="H283" s="246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7"/>
      <c r="V283" s="246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 t="s">
        <v>155</v>
      </c>
      <c r="AH283" s="220">
        <v>0</v>
      </c>
      <c r="AI283" s="220"/>
      <c r="AJ283" s="220"/>
      <c r="AK283" s="220"/>
      <c r="AL283" s="220"/>
      <c r="AM283" s="220"/>
      <c r="AN283" s="220"/>
      <c r="AO283" s="220"/>
      <c r="AP283" s="220"/>
      <c r="AQ283" s="220"/>
      <c r="AR283" s="220"/>
      <c r="AS283" s="220"/>
      <c r="AT283" s="220"/>
      <c r="AU283" s="220"/>
      <c r="AV283" s="220"/>
      <c r="AW283" s="220"/>
      <c r="AX283" s="220"/>
      <c r="AY283" s="220"/>
      <c r="AZ283" s="220"/>
      <c r="BA283" s="220"/>
      <c r="BB283" s="220"/>
      <c r="BC283" s="220"/>
      <c r="BD283" s="220"/>
      <c r="BE283" s="220"/>
      <c r="BF283" s="220"/>
      <c r="BG283" s="220"/>
      <c r="BH283" s="220"/>
    </row>
    <row r="284" spans="1:60" outlineLevel="1">
      <c r="A284" s="221"/>
      <c r="B284" s="232"/>
      <c r="C284" s="276" t="s">
        <v>506</v>
      </c>
      <c r="D284" s="235"/>
      <c r="E284" s="240">
        <v>3</v>
      </c>
      <c r="F284" s="246"/>
      <c r="G284" s="246"/>
      <c r="H284" s="246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7"/>
      <c r="V284" s="246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 t="s">
        <v>155</v>
      </c>
      <c r="AH284" s="220">
        <v>0</v>
      </c>
      <c r="AI284" s="220"/>
      <c r="AJ284" s="220"/>
      <c r="AK284" s="220"/>
      <c r="AL284" s="220"/>
      <c r="AM284" s="220"/>
      <c r="AN284" s="220"/>
      <c r="AO284" s="220"/>
      <c r="AP284" s="220"/>
      <c r="AQ284" s="220"/>
      <c r="AR284" s="220"/>
      <c r="AS284" s="220"/>
      <c r="AT284" s="220"/>
      <c r="AU284" s="220"/>
      <c r="AV284" s="220"/>
      <c r="AW284" s="220"/>
      <c r="AX284" s="220"/>
      <c r="AY284" s="220"/>
      <c r="AZ284" s="220"/>
      <c r="BA284" s="220"/>
      <c r="BB284" s="220"/>
      <c r="BC284" s="220"/>
      <c r="BD284" s="220"/>
      <c r="BE284" s="220"/>
      <c r="BF284" s="220"/>
      <c r="BG284" s="220"/>
      <c r="BH284" s="220"/>
    </row>
    <row r="285" spans="1:60" outlineLevel="1">
      <c r="A285" s="221">
        <v>115</v>
      </c>
      <c r="B285" s="232" t="s">
        <v>507</v>
      </c>
      <c r="C285" s="275" t="s">
        <v>508</v>
      </c>
      <c r="D285" s="234" t="s">
        <v>150</v>
      </c>
      <c r="E285" s="239">
        <v>13.7056</v>
      </c>
      <c r="F285" s="245"/>
      <c r="G285" s="246">
        <f>ROUND(E285*F285,2)</f>
        <v>0</v>
      </c>
      <c r="H285" s="245"/>
      <c r="I285" s="246">
        <f>ROUND(E285*H285,2)</f>
        <v>0</v>
      </c>
      <c r="J285" s="245"/>
      <c r="K285" s="246">
        <f>ROUND(E285*J285,2)</f>
        <v>0</v>
      </c>
      <c r="L285" s="246">
        <v>21</v>
      </c>
      <c r="M285" s="246">
        <f>G285*(1+L285/100)</f>
        <v>0</v>
      </c>
      <c r="N285" s="246">
        <v>2.5000000000000001E-4</v>
      </c>
      <c r="O285" s="246">
        <f>ROUND(E285*N285,2)</f>
        <v>0</v>
      </c>
      <c r="P285" s="246">
        <v>0</v>
      </c>
      <c r="Q285" s="246">
        <f>ROUND(E285*P285,2)</f>
        <v>0</v>
      </c>
      <c r="R285" s="246" t="s">
        <v>476</v>
      </c>
      <c r="S285" s="246" t="s">
        <v>152</v>
      </c>
      <c r="T285" s="246">
        <v>0.10902000000000001</v>
      </c>
      <c r="U285" s="247">
        <f>ROUND(E285*T285,2)</f>
        <v>1.49</v>
      </c>
      <c r="V285" s="246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 t="s">
        <v>153</v>
      </c>
      <c r="AH285" s="220"/>
      <c r="AI285" s="220"/>
      <c r="AJ285" s="220"/>
      <c r="AK285" s="220"/>
      <c r="AL285" s="220"/>
      <c r="AM285" s="220"/>
      <c r="AN285" s="220"/>
      <c r="AO285" s="220"/>
      <c r="AP285" s="220"/>
      <c r="AQ285" s="220"/>
      <c r="AR285" s="220"/>
      <c r="AS285" s="220"/>
      <c r="AT285" s="220"/>
      <c r="AU285" s="220"/>
      <c r="AV285" s="220"/>
      <c r="AW285" s="220"/>
      <c r="AX285" s="220"/>
      <c r="AY285" s="220"/>
      <c r="AZ285" s="220"/>
      <c r="BA285" s="220"/>
      <c r="BB285" s="220"/>
      <c r="BC285" s="220"/>
      <c r="BD285" s="220"/>
      <c r="BE285" s="220"/>
      <c r="BF285" s="220"/>
      <c r="BG285" s="220"/>
      <c r="BH285" s="220"/>
    </row>
    <row r="286" spans="1:60" outlineLevel="1">
      <c r="A286" s="221"/>
      <c r="B286" s="232"/>
      <c r="C286" s="276" t="s">
        <v>504</v>
      </c>
      <c r="D286" s="235"/>
      <c r="E286" s="240"/>
      <c r="F286" s="246"/>
      <c r="G286" s="246"/>
      <c r="H286" s="246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7"/>
      <c r="V286" s="246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 t="s">
        <v>155</v>
      </c>
      <c r="AH286" s="220">
        <v>0</v>
      </c>
      <c r="AI286" s="220"/>
      <c r="AJ286" s="220"/>
      <c r="AK286" s="220"/>
      <c r="AL286" s="220"/>
      <c r="AM286" s="220"/>
      <c r="AN286" s="220"/>
      <c r="AO286" s="220"/>
      <c r="AP286" s="220"/>
      <c r="AQ286" s="220"/>
      <c r="AR286" s="220"/>
      <c r="AS286" s="220"/>
      <c r="AT286" s="220"/>
      <c r="AU286" s="220"/>
      <c r="AV286" s="220"/>
      <c r="AW286" s="220"/>
      <c r="AX286" s="220"/>
      <c r="AY286" s="220"/>
      <c r="AZ286" s="220"/>
      <c r="BA286" s="220"/>
      <c r="BB286" s="220"/>
      <c r="BC286" s="220"/>
      <c r="BD286" s="220"/>
      <c r="BE286" s="220"/>
      <c r="BF286" s="220"/>
      <c r="BG286" s="220"/>
      <c r="BH286" s="220"/>
    </row>
    <row r="287" spans="1:60" outlineLevel="1">
      <c r="A287" s="221"/>
      <c r="B287" s="232"/>
      <c r="C287" s="276" t="s">
        <v>509</v>
      </c>
      <c r="D287" s="235"/>
      <c r="E287" s="240">
        <v>13.7056</v>
      </c>
      <c r="F287" s="246"/>
      <c r="G287" s="246"/>
      <c r="H287" s="246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7"/>
      <c r="V287" s="246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 t="s">
        <v>155</v>
      </c>
      <c r="AH287" s="220">
        <v>5</v>
      </c>
      <c r="AI287" s="220"/>
      <c r="AJ287" s="220"/>
      <c r="AK287" s="220"/>
      <c r="AL287" s="220"/>
      <c r="AM287" s="220"/>
      <c r="AN287" s="220"/>
      <c r="AO287" s="220"/>
      <c r="AP287" s="220"/>
      <c r="AQ287" s="220"/>
      <c r="AR287" s="220"/>
      <c r="AS287" s="220"/>
      <c r="AT287" s="220"/>
      <c r="AU287" s="220"/>
      <c r="AV287" s="220"/>
      <c r="AW287" s="220"/>
      <c r="AX287" s="220"/>
      <c r="AY287" s="220"/>
      <c r="AZ287" s="220"/>
      <c r="BA287" s="220"/>
      <c r="BB287" s="220"/>
      <c r="BC287" s="220"/>
      <c r="BD287" s="220"/>
      <c r="BE287" s="220"/>
      <c r="BF287" s="220"/>
      <c r="BG287" s="220"/>
      <c r="BH287" s="220"/>
    </row>
    <row r="288" spans="1:60" outlineLevel="1">
      <c r="A288" s="221">
        <v>116</v>
      </c>
      <c r="B288" s="232" t="s">
        <v>510</v>
      </c>
      <c r="C288" s="275" t="s">
        <v>511</v>
      </c>
      <c r="D288" s="234" t="s">
        <v>150</v>
      </c>
      <c r="E288" s="239">
        <v>525.85699999999997</v>
      </c>
      <c r="F288" s="245"/>
      <c r="G288" s="246">
        <f>ROUND(E288*F288,2)</f>
        <v>0</v>
      </c>
      <c r="H288" s="245"/>
      <c r="I288" s="246">
        <f>ROUND(E288*H288,2)</f>
        <v>0</v>
      </c>
      <c r="J288" s="245"/>
      <c r="K288" s="246">
        <f>ROUND(E288*J288,2)</f>
        <v>0</v>
      </c>
      <c r="L288" s="246">
        <v>21</v>
      </c>
      <c r="M288" s="246">
        <f>G288*(1+L288/100)</f>
        <v>0</v>
      </c>
      <c r="N288" s="246">
        <v>4.6000000000000001E-4</v>
      </c>
      <c r="O288" s="246">
        <f>ROUND(E288*N288,2)</f>
        <v>0.24</v>
      </c>
      <c r="P288" s="246">
        <v>0</v>
      </c>
      <c r="Q288" s="246">
        <f>ROUND(E288*P288,2)</f>
        <v>0</v>
      </c>
      <c r="R288" s="246"/>
      <c r="S288" s="246" t="s">
        <v>185</v>
      </c>
      <c r="T288" s="246">
        <v>0.10191</v>
      </c>
      <c r="U288" s="247">
        <f>ROUND(E288*T288,2)</f>
        <v>53.59</v>
      </c>
      <c r="V288" s="246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 t="s">
        <v>153</v>
      </c>
      <c r="AH288" s="220"/>
      <c r="AI288" s="220"/>
      <c r="AJ288" s="220"/>
      <c r="AK288" s="220"/>
      <c r="AL288" s="220"/>
      <c r="AM288" s="220"/>
      <c r="AN288" s="220"/>
      <c r="AO288" s="220"/>
      <c r="AP288" s="220"/>
      <c r="AQ288" s="220"/>
      <c r="AR288" s="220"/>
      <c r="AS288" s="220"/>
      <c r="AT288" s="220"/>
      <c r="AU288" s="220"/>
      <c r="AV288" s="220"/>
      <c r="AW288" s="220"/>
      <c r="AX288" s="220"/>
      <c r="AY288" s="220"/>
      <c r="AZ288" s="220"/>
      <c r="BA288" s="220"/>
      <c r="BB288" s="220"/>
      <c r="BC288" s="220"/>
      <c r="BD288" s="220"/>
      <c r="BE288" s="220"/>
      <c r="BF288" s="220"/>
      <c r="BG288" s="220"/>
      <c r="BH288" s="220"/>
    </row>
    <row r="289" spans="1:60" outlineLevel="1">
      <c r="A289" s="221"/>
      <c r="B289" s="232"/>
      <c r="C289" s="278" t="s">
        <v>512</v>
      </c>
      <c r="D289" s="237"/>
      <c r="E289" s="242"/>
      <c r="F289" s="250"/>
      <c r="G289" s="251"/>
      <c r="H289" s="246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7"/>
      <c r="V289" s="246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 t="s">
        <v>169</v>
      </c>
      <c r="AH289" s="220"/>
      <c r="AI289" s="220"/>
      <c r="AJ289" s="220"/>
      <c r="AK289" s="220"/>
      <c r="AL289" s="220"/>
      <c r="AM289" s="220"/>
      <c r="AN289" s="220"/>
      <c r="AO289" s="220"/>
      <c r="AP289" s="220"/>
      <c r="AQ289" s="220"/>
      <c r="AR289" s="220"/>
      <c r="AS289" s="220"/>
      <c r="AT289" s="220"/>
      <c r="AU289" s="220"/>
      <c r="AV289" s="220"/>
      <c r="AW289" s="220"/>
      <c r="AX289" s="220"/>
      <c r="AY289" s="220"/>
      <c r="AZ289" s="220"/>
      <c r="BA289" s="229" t="str">
        <f>C289</f>
        <v>barva dle požadavu investora</v>
      </c>
      <c r="BB289" s="220"/>
      <c r="BC289" s="220"/>
      <c r="BD289" s="220"/>
      <c r="BE289" s="220"/>
      <c r="BF289" s="220"/>
      <c r="BG289" s="220"/>
      <c r="BH289" s="220"/>
    </row>
    <row r="290" spans="1:60" outlineLevel="1">
      <c r="A290" s="221"/>
      <c r="B290" s="232"/>
      <c r="C290" s="276" t="s">
        <v>513</v>
      </c>
      <c r="D290" s="235"/>
      <c r="E290" s="240">
        <v>525.85699999999997</v>
      </c>
      <c r="F290" s="246"/>
      <c r="G290" s="246"/>
      <c r="H290" s="246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7"/>
      <c r="V290" s="246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 t="s">
        <v>155</v>
      </c>
      <c r="AH290" s="220">
        <v>5</v>
      </c>
      <c r="AI290" s="220"/>
      <c r="AJ290" s="220"/>
      <c r="AK290" s="220"/>
      <c r="AL290" s="220"/>
      <c r="AM290" s="220"/>
      <c r="AN290" s="220"/>
      <c r="AO290" s="220"/>
      <c r="AP290" s="220"/>
      <c r="AQ290" s="220"/>
      <c r="AR290" s="220"/>
      <c r="AS290" s="220"/>
      <c r="AT290" s="220"/>
      <c r="AU290" s="220"/>
      <c r="AV290" s="220"/>
      <c r="AW290" s="220"/>
      <c r="AX290" s="220"/>
      <c r="AY290" s="220"/>
      <c r="AZ290" s="220"/>
      <c r="BA290" s="220"/>
      <c r="BB290" s="220"/>
      <c r="BC290" s="220"/>
      <c r="BD290" s="220"/>
      <c r="BE290" s="220"/>
      <c r="BF290" s="220"/>
      <c r="BG290" s="220"/>
      <c r="BH290" s="220"/>
    </row>
    <row r="291" spans="1:60">
      <c r="A291" s="228" t="s">
        <v>146</v>
      </c>
      <c r="B291" s="233" t="s">
        <v>112</v>
      </c>
      <c r="C291" s="277" t="s">
        <v>113</v>
      </c>
      <c r="D291" s="236"/>
      <c r="E291" s="241"/>
      <c r="F291" s="248"/>
      <c r="G291" s="248">
        <f>SUMIF(AG292:AG293,"&lt;&gt;NOR",G292:G293)</f>
        <v>0</v>
      </c>
      <c r="H291" s="248"/>
      <c r="I291" s="248">
        <f>SUM(I292:I293)</f>
        <v>0</v>
      </c>
      <c r="J291" s="248"/>
      <c r="K291" s="248">
        <f>SUM(K292:K293)</f>
        <v>0</v>
      </c>
      <c r="L291" s="248"/>
      <c r="M291" s="248">
        <f>SUM(M292:M293)</f>
        <v>0</v>
      </c>
      <c r="N291" s="248"/>
      <c r="O291" s="248">
        <f>SUM(O292:O293)</f>
        <v>0</v>
      </c>
      <c r="P291" s="248"/>
      <c r="Q291" s="248">
        <f>SUM(Q292:Q293)</f>
        <v>0.03</v>
      </c>
      <c r="R291" s="248"/>
      <c r="S291" s="248"/>
      <c r="T291" s="248"/>
      <c r="U291" s="249">
        <f>SUM(U292:U293)</f>
        <v>0.56999999999999995</v>
      </c>
      <c r="V291" s="248"/>
      <c r="AG291" t="s">
        <v>147</v>
      </c>
    </row>
    <row r="292" spans="1:60" ht="22.5" outlineLevel="1">
      <c r="A292" s="221">
        <v>117</v>
      </c>
      <c r="B292" s="232" t="s">
        <v>364</v>
      </c>
      <c r="C292" s="275" t="s">
        <v>514</v>
      </c>
      <c r="D292" s="234" t="s">
        <v>351</v>
      </c>
      <c r="E292" s="239">
        <v>1</v>
      </c>
      <c r="F292" s="245"/>
      <c r="G292" s="246">
        <f>ROUND(E292*F292,2)</f>
        <v>0</v>
      </c>
      <c r="H292" s="245"/>
      <c r="I292" s="246">
        <f>ROUND(E292*H292,2)</f>
        <v>0</v>
      </c>
      <c r="J292" s="245"/>
      <c r="K292" s="246">
        <f>ROUND(E292*J292,2)</f>
        <v>0</v>
      </c>
      <c r="L292" s="246">
        <v>21</v>
      </c>
      <c r="M292" s="246">
        <f>G292*(1+L292/100)</f>
        <v>0</v>
      </c>
      <c r="N292" s="246">
        <v>0</v>
      </c>
      <c r="O292" s="246">
        <f>ROUND(E292*N292,2)</f>
        <v>0</v>
      </c>
      <c r="P292" s="246">
        <v>3.4700000000000002E-2</v>
      </c>
      <c r="Q292" s="246">
        <f>ROUND(E292*P292,2)</f>
        <v>0.03</v>
      </c>
      <c r="R292" s="246"/>
      <c r="S292" s="246" t="s">
        <v>185</v>
      </c>
      <c r="T292" s="246">
        <v>0.56899999999999995</v>
      </c>
      <c r="U292" s="247">
        <f>ROUND(E292*T292,2)</f>
        <v>0.56999999999999995</v>
      </c>
      <c r="V292" s="246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 t="s">
        <v>153</v>
      </c>
      <c r="AH292" s="220"/>
      <c r="AI292" s="220"/>
      <c r="AJ292" s="220"/>
      <c r="AK292" s="220"/>
      <c r="AL292" s="220"/>
      <c r="AM292" s="220"/>
      <c r="AN292" s="220"/>
      <c r="AO292" s="220"/>
      <c r="AP292" s="220"/>
      <c r="AQ292" s="220"/>
      <c r="AR292" s="220"/>
      <c r="AS292" s="220"/>
      <c r="AT292" s="220"/>
      <c r="AU292" s="220"/>
      <c r="AV292" s="220"/>
      <c r="AW292" s="220"/>
      <c r="AX292" s="220"/>
      <c r="AY292" s="220"/>
      <c r="AZ292" s="220"/>
      <c r="BA292" s="220"/>
      <c r="BB292" s="220"/>
      <c r="BC292" s="220"/>
      <c r="BD292" s="220"/>
      <c r="BE292" s="220"/>
      <c r="BF292" s="220"/>
      <c r="BG292" s="220"/>
      <c r="BH292" s="220"/>
    </row>
    <row r="293" spans="1:60" outlineLevel="1">
      <c r="A293" s="221">
        <v>118</v>
      </c>
      <c r="B293" s="232" t="s">
        <v>515</v>
      </c>
      <c r="C293" s="275" t="s">
        <v>516</v>
      </c>
      <c r="D293" s="234" t="s">
        <v>351</v>
      </c>
      <c r="E293" s="239">
        <v>1</v>
      </c>
      <c r="F293" s="245"/>
      <c r="G293" s="246">
        <f>ROUND(E293*F293,2)</f>
        <v>0</v>
      </c>
      <c r="H293" s="245"/>
      <c r="I293" s="246">
        <f>ROUND(E293*H293,2)</f>
        <v>0</v>
      </c>
      <c r="J293" s="245"/>
      <c r="K293" s="246">
        <f>ROUND(E293*J293,2)</f>
        <v>0</v>
      </c>
      <c r="L293" s="246">
        <v>21</v>
      </c>
      <c r="M293" s="246">
        <f>G293*(1+L293/100)</f>
        <v>0</v>
      </c>
      <c r="N293" s="246">
        <v>0</v>
      </c>
      <c r="O293" s="246">
        <f>ROUND(E293*N293,2)</f>
        <v>0</v>
      </c>
      <c r="P293" s="246">
        <v>0</v>
      </c>
      <c r="Q293" s="246">
        <f>ROUND(E293*P293,2)</f>
        <v>0</v>
      </c>
      <c r="R293" s="246"/>
      <c r="S293" s="246" t="s">
        <v>185</v>
      </c>
      <c r="T293" s="246">
        <v>0</v>
      </c>
      <c r="U293" s="247">
        <f>ROUND(E293*T293,2)</f>
        <v>0</v>
      </c>
      <c r="V293" s="246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 t="s">
        <v>153</v>
      </c>
      <c r="AH293" s="220"/>
      <c r="AI293" s="220"/>
      <c r="AJ293" s="220"/>
      <c r="AK293" s="220"/>
      <c r="AL293" s="220"/>
      <c r="AM293" s="220"/>
      <c r="AN293" s="220"/>
      <c r="AO293" s="220"/>
      <c r="AP293" s="220"/>
      <c r="AQ293" s="220"/>
      <c r="AR293" s="220"/>
      <c r="AS293" s="220"/>
      <c r="AT293" s="220"/>
      <c r="AU293" s="220"/>
      <c r="AV293" s="220"/>
      <c r="AW293" s="220"/>
      <c r="AX293" s="220"/>
      <c r="AY293" s="220"/>
      <c r="AZ293" s="220"/>
      <c r="BA293" s="220"/>
      <c r="BB293" s="220"/>
      <c r="BC293" s="220"/>
      <c r="BD293" s="220"/>
      <c r="BE293" s="220"/>
      <c r="BF293" s="220"/>
      <c r="BG293" s="220"/>
      <c r="BH293" s="220"/>
    </row>
    <row r="294" spans="1:60">
      <c r="A294" s="228" t="s">
        <v>146</v>
      </c>
      <c r="B294" s="233" t="s">
        <v>114</v>
      </c>
      <c r="C294" s="277" t="s">
        <v>115</v>
      </c>
      <c r="D294" s="236"/>
      <c r="E294" s="241"/>
      <c r="F294" s="248"/>
      <c r="G294" s="248">
        <f>SUMIF(AG295:AG306,"&lt;&gt;NOR",G295:G306)</f>
        <v>0</v>
      </c>
      <c r="H294" s="248"/>
      <c r="I294" s="248">
        <f>SUM(I295:I306)</f>
        <v>0</v>
      </c>
      <c r="J294" s="248"/>
      <c r="K294" s="248">
        <f>SUM(K295:K306)</f>
        <v>0</v>
      </c>
      <c r="L294" s="248"/>
      <c r="M294" s="248">
        <f>SUM(M295:M306)</f>
        <v>0</v>
      </c>
      <c r="N294" s="248"/>
      <c r="O294" s="248">
        <f>SUM(O295:O306)</f>
        <v>0</v>
      </c>
      <c r="P294" s="248"/>
      <c r="Q294" s="248">
        <f>SUM(Q295:Q306)</f>
        <v>0</v>
      </c>
      <c r="R294" s="248"/>
      <c r="S294" s="248"/>
      <c r="T294" s="248"/>
      <c r="U294" s="249">
        <f>SUM(U295:U306)</f>
        <v>0</v>
      </c>
      <c r="V294" s="248"/>
      <c r="AG294" t="s">
        <v>147</v>
      </c>
    </row>
    <row r="295" spans="1:60" outlineLevel="1">
      <c r="A295" s="221">
        <v>119</v>
      </c>
      <c r="B295" s="232" t="s">
        <v>517</v>
      </c>
      <c r="C295" s="275" t="s">
        <v>518</v>
      </c>
      <c r="D295" s="234" t="s">
        <v>206</v>
      </c>
      <c r="E295" s="239">
        <v>1</v>
      </c>
      <c r="F295" s="245"/>
      <c r="G295" s="246">
        <f>ROUND(E295*F295,2)</f>
        <v>0</v>
      </c>
      <c r="H295" s="245"/>
      <c r="I295" s="246">
        <f>ROUND(E295*H295,2)</f>
        <v>0</v>
      </c>
      <c r="J295" s="245"/>
      <c r="K295" s="246">
        <f>ROUND(E295*J295,2)</f>
        <v>0</v>
      </c>
      <c r="L295" s="246">
        <v>21</v>
      </c>
      <c r="M295" s="246">
        <f>G295*(1+L295/100)</f>
        <v>0</v>
      </c>
      <c r="N295" s="246">
        <v>0</v>
      </c>
      <c r="O295" s="246">
        <f>ROUND(E295*N295,2)</f>
        <v>0</v>
      </c>
      <c r="P295" s="246">
        <v>0</v>
      </c>
      <c r="Q295" s="246">
        <f>ROUND(E295*P295,2)</f>
        <v>0</v>
      </c>
      <c r="R295" s="246"/>
      <c r="S295" s="246" t="s">
        <v>185</v>
      </c>
      <c r="T295" s="246">
        <v>0</v>
      </c>
      <c r="U295" s="247">
        <f>ROUND(E295*T295,2)</f>
        <v>0</v>
      </c>
      <c r="V295" s="246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 t="s">
        <v>153</v>
      </c>
      <c r="AH295" s="220"/>
      <c r="AI295" s="220"/>
      <c r="AJ295" s="220"/>
      <c r="AK295" s="220"/>
      <c r="AL295" s="220"/>
      <c r="AM295" s="220"/>
      <c r="AN295" s="220"/>
      <c r="AO295" s="220"/>
      <c r="AP295" s="220"/>
      <c r="AQ295" s="220"/>
      <c r="AR295" s="220"/>
      <c r="AS295" s="220"/>
      <c r="AT295" s="220"/>
      <c r="AU295" s="220"/>
      <c r="AV295" s="220"/>
      <c r="AW295" s="220"/>
      <c r="AX295" s="220"/>
      <c r="AY295" s="220"/>
      <c r="AZ295" s="220"/>
      <c r="BA295" s="220"/>
      <c r="BB295" s="220"/>
      <c r="BC295" s="220"/>
      <c r="BD295" s="220"/>
      <c r="BE295" s="220"/>
      <c r="BF295" s="220"/>
      <c r="BG295" s="220"/>
      <c r="BH295" s="220"/>
    </row>
    <row r="296" spans="1:60" ht="22.5" outlineLevel="1">
      <c r="A296" s="221"/>
      <c r="B296" s="232"/>
      <c r="C296" s="276" t="s">
        <v>519</v>
      </c>
      <c r="D296" s="235"/>
      <c r="E296" s="240">
        <v>1</v>
      </c>
      <c r="F296" s="246"/>
      <c r="G296" s="246"/>
      <c r="H296" s="246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7"/>
      <c r="V296" s="246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 t="s">
        <v>155</v>
      </c>
      <c r="AH296" s="220">
        <v>0</v>
      </c>
      <c r="AI296" s="220"/>
      <c r="AJ296" s="220"/>
      <c r="AK296" s="220"/>
      <c r="AL296" s="220"/>
      <c r="AM296" s="220"/>
      <c r="AN296" s="220"/>
      <c r="AO296" s="220"/>
      <c r="AP296" s="220"/>
      <c r="AQ296" s="220"/>
      <c r="AR296" s="220"/>
      <c r="AS296" s="220"/>
      <c r="AT296" s="220"/>
      <c r="AU296" s="220"/>
      <c r="AV296" s="220"/>
      <c r="AW296" s="220"/>
      <c r="AX296" s="220"/>
      <c r="AY296" s="220"/>
      <c r="AZ296" s="220"/>
      <c r="BA296" s="220"/>
      <c r="BB296" s="220"/>
      <c r="BC296" s="220"/>
      <c r="BD296" s="220"/>
      <c r="BE296" s="220"/>
      <c r="BF296" s="220"/>
      <c r="BG296" s="220"/>
      <c r="BH296" s="220"/>
    </row>
    <row r="297" spans="1:60" outlineLevel="1">
      <c r="A297" s="221">
        <v>120</v>
      </c>
      <c r="B297" s="232" t="s">
        <v>520</v>
      </c>
      <c r="C297" s="275" t="s">
        <v>521</v>
      </c>
      <c r="D297" s="234" t="s">
        <v>206</v>
      </c>
      <c r="E297" s="239">
        <v>4</v>
      </c>
      <c r="F297" s="245"/>
      <c r="G297" s="246">
        <f>ROUND(E297*F297,2)</f>
        <v>0</v>
      </c>
      <c r="H297" s="245"/>
      <c r="I297" s="246">
        <f>ROUND(E297*H297,2)</f>
        <v>0</v>
      </c>
      <c r="J297" s="245"/>
      <c r="K297" s="246">
        <f>ROUND(E297*J297,2)</f>
        <v>0</v>
      </c>
      <c r="L297" s="246">
        <v>21</v>
      </c>
      <c r="M297" s="246">
        <f>G297*(1+L297/100)</f>
        <v>0</v>
      </c>
      <c r="N297" s="246">
        <v>0</v>
      </c>
      <c r="O297" s="246">
        <f>ROUND(E297*N297,2)</f>
        <v>0</v>
      </c>
      <c r="P297" s="246">
        <v>0</v>
      </c>
      <c r="Q297" s="246">
        <f>ROUND(E297*P297,2)</f>
        <v>0</v>
      </c>
      <c r="R297" s="246"/>
      <c r="S297" s="246" t="s">
        <v>185</v>
      </c>
      <c r="T297" s="246">
        <v>0</v>
      </c>
      <c r="U297" s="247">
        <f>ROUND(E297*T297,2)</f>
        <v>0</v>
      </c>
      <c r="V297" s="246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 t="s">
        <v>153</v>
      </c>
      <c r="AH297" s="220"/>
      <c r="AI297" s="220"/>
      <c r="AJ297" s="220"/>
      <c r="AK297" s="220"/>
      <c r="AL297" s="220"/>
      <c r="AM297" s="220"/>
      <c r="AN297" s="220"/>
      <c r="AO297" s="220"/>
      <c r="AP297" s="220"/>
      <c r="AQ297" s="220"/>
      <c r="AR297" s="220"/>
      <c r="AS297" s="220"/>
      <c r="AT297" s="220"/>
      <c r="AU297" s="220"/>
      <c r="AV297" s="220"/>
      <c r="AW297" s="220"/>
      <c r="AX297" s="220"/>
      <c r="AY297" s="220"/>
      <c r="AZ297" s="220"/>
      <c r="BA297" s="220"/>
      <c r="BB297" s="220"/>
      <c r="BC297" s="220"/>
      <c r="BD297" s="220"/>
      <c r="BE297" s="220"/>
      <c r="BF297" s="220"/>
      <c r="BG297" s="220"/>
      <c r="BH297" s="220"/>
    </row>
    <row r="298" spans="1:60" ht="22.5" outlineLevel="1">
      <c r="A298" s="221"/>
      <c r="B298" s="232"/>
      <c r="C298" s="276" t="s">
        <v>522</v>
      </c>
      <c r="D298" s="235"/>
      <c r="E298" s="240"/>
      <c r="F298" s="246"/>
      <c r="G298" s="246"/>
      <c r="H298" s="246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7"/>
      <c r="V298" s="246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 t="s">
        <v>155</v>
      </c>
      <c r="AH298" s="220">
        <v>0</v>
      </c>
      <c r="AI298" s="220"/>
      <c r="AJ298" s="220"/>
      <c r="AK298" s="220"/>
      <c r="AL298" s="220"/>
      <c r="AM298" s="220"/>
      <c r="AN298" s="220"/>
      <c r="AO298" s="220"/>
      <c r="AP298" s="220"/>
      <c r="AQ298" s="220"/>
      <c r="AR298" s="220"/>
      <c r="AS298" s="220"/>
      <c r="AT298" s="220"/>
      <c r="AU298" s="220"/>
      <c r="AV298" s="220"/>
      <c r="AW298" s="220"/>
      <c r="AX298" s="220"/>
      <c r="AY298" s="220"/>
      <c r="AZ298" s="220"/>
      <c r="BA298" s="220"/>
      <c r="BB298" s="220"/>
      <c r="BC298" s="220"/>
      <c r="BD298" s="220"/>
      <c r="BE298" s="220"/>
      <c r="BF298" s="220"/>
      <c r="BG298" s="220"/>
      <c r="BH298" s="220"/>
    </row>
    <row r="299" spans="1:60" outlineLevel="1">
      <c r="A299" s="221"/>
      <c r="B299" s="232"/>
      <c r="C299" s="276" t="s">
        <v>371</v>
      </c>
      <c r="D299" s="235"/>
      <c r="E299" s="240">
        <v>1</v>
      </c>
      <c r="F299" s="246"/>
      <c r="G299" s="246"/>
      <c r="H299" s="246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7"/>
      <c r="V299" s="246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 t="s">
        <v>155</v>
      </c>
      <c r="AH299" s="220">
        <v>0</v>
      </c>
      <c r="AI299" s="220"/>
      <c r="AJ299" s="220"/>
      <c r="AK299" s="220"/>
      <c r="AL299" s="220"/>
      <c r="AM299" s="220"/>
      <c r="AN299" s="220"/>
      <c r="AO299" s="220"/>
      <c r="AP299" s="220"/>
      <c r="AQ299" s="220"/>
      <c r="AR299" s="220"/>
      <c r="AS299" s="220"/>
      <c r="AT299" s="220"/>
      <c r="AU299" s="220"/>
      <c r="AV299" s="220"/>
      <c r="AW299" s="220"/>
      <c r="AX299" s="220"/>
      <c r="AY299" s="220"/>
      <c r="AZ299" s="220"/>
      <c r="BA299" s="220"/>
      <c r="BB299" s="220"/>
      <c r="BC299" s="220"/>
      <c r="BD299" s="220"/>
      <c r="BE299" s="220"/>
      <c r="BF299" s="220"/>
      <c r="BG299" s="220"/>
      <c r="BH299" s="220"/>
    </row>
    <row r="300" spans="1:60" outlineLevel="1">
      <c r="A300" s="221"/>
      <c r="B300" s="232"/>
      <c r="C300" s="276" t="s">
        <v>372</v>
      </c>
      <c r="D300" s="235"/>
      <c r="E300" s="240">
        <v>1</v>
      </c>
      <c r="F300" s="246"/>
      <c r="G300" s="246"/>
      <c r="H300" s="246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7"/>
      <c r="V300" s="246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 t="s">
        <v>155</v>
      </c>
      <c r="AH300" s="220">
        <v>0</v>
      </c>
      <c r="AI300" s="220"/>
      <c r="AJ300" s="220"/>
      <c r="AK300" s="220"/>
      <c r="AL300" s="220"/>
      <c r="AM300" s="220"/>
      <c r="AN300" s="220"/>
      <c r="AO300" s="220"/>
      <c r="AP300" s="220"/>
      <c r="AQ300" s="220"/>
      <c r="AR300" s="220"/>
      <c r="AS300" s="220"/>
      <c r="AT300" s="220"/>
      <c r="AU300" s="220"/>
      <c r="AV300" s="220"/>
      <c r="AW300" s="220"/>
      <c r="AX300" s="220"/>
      <c r="AY300" s="220"/>
      <c r="AZ300" s="220"/>
      <c r="BA300" s="220"/>
      <c r="BB300" s="220"/>
      <c r="BC300" s="220"/>
      <c r="BD300" s="220"/>
      <c r="BE300" s="220"/>
      <c r="BF300" s="220"/>
      <c r="BG300" s="220"/>
      <c r="BH300" s="220"/>
    </row>
    <row r="301" spans="1:60" outlineLevel="1">
      <c r="A301" s="221"/>
      <c r="B301" s="232"/>
      <c r="C301" s="276" t="s">
        <v>373</v>
      </c>
      <c r="D301" s="235"/>
      <c r="E301" s="240">
        <v>1</v>
      </c>
      <c r="F301" s="246"/>
      <c r="G301" s="246"/>
      <c r="H301" s="246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7"/>
      <c r="V301" s="246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 t="s">
        <v>155</v>
      </c>
      <c r="AH301" s="220">
        <v>0</v>
      </c>
      <c r="AI301" s="220"/>
      <c r="AJ301" s="220"/>
      <c r="AK301" s="220"/>
      <c r="AL301" s="220"/>
      <c r="AM301" s="220"/>
      <c r="AN301" s="220"/>
      <c r="AO301" s="220"/>
      <c r="AP301" s="220"/>
      <c r="AQ301" s="220"/>
      <c r="AR301" s="220"/>
      <c r="AS301" s="220"/>
      <c r="AT301" s="220"/>
      <c r="AU301" s="220"/>
      <c r="AV301" s="220"/>
      <c r="AW301" s="220"/>
      <c r="AX301" s="220"/>
      <c r="AY301" s="220"/>
      <c r="AZ301" s="220"/>
      <c r="BA301" s="220"/>
      <c r="BB301" s="220"/>
      <c r="BC301" s="220"/>
      <c r="BD301" s="220"/>
      <c r="BE301" s="220"/>
      <c r="BF301" s="220"/>
      <c r="BG301" s="220"/>
      <c r="BH301" s="220"/>
    </row>
    <row r="302" spans="1:60" outlineLevel="1">
      <c r="A302" s="221"/>
      <c r="B302" s="232"/>
      <c r="C302" s="276" t="s">
        <v>523</v>
      </c>
      <c r="D302" s="235"/>
      <c r="E302" s="240">
        <v>1</v>
      </c>
      <c r="F302" s="246"/>
      <c r="G302" s="246"/>
      <c r="H302" s="246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7"/>
      <c r="V302" s="246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 t="s">
        <v>155</v>
      </c>
      <c r="AH302" s="220">
        <v>0</v>
      </c>
      <c r="AI302" s="220"/>
      <c r="AJ302" s="220"/>
      <c r="AK302" s="220"/>
      <c r="AL302" s="220"/>
      <c r="AM302" s="220"/>
      <c r="AN302" s="220"/>
      <c r="AO302" s="220"/>
      <c r="AP302" s="220"/>
      <c r="AQ302" s="220"/>
      <c r="AR302" s="220"/>
      <c r="AS302" s="220"/>
      <c r="AT302" s="220"/>
      <c r="AU302" s="220"/>
      <c r="AV302" s="220"/>
      <c r="AW302" s="220"/>
      <c r="AX302" s="220"/>
      <c r="AY302" s="220"/>
      <c r="AZ302" s="220"/>
      <c r="BA302" s="220"/>
      <c r="BB302" s="220"/>
      <c r="BC302" s="220"/>
      <c r="BD302" s="220"/>
      <c r="BE302" s="220"/>
      <c r="BF302" s="220"/>
      <c r="BG302" s="220"/>
      <c r="BH302" s="220"/>
    </row>
    <row r="303" spans="1:60" ht="22.5" outlineLevel="1">
      <c r="A303" s="221">
        <v>121</v>
      </c>
      <c r="B303" s="232" t="s">
        <v>524</v>
      </c>
      <c r="C303" s="275" t="s">
        <v>525</v>
      </c>
      <c r="D303" s="234" t="s">
        <v>206</v>
      </c>
      <c r="E303" s="239">
        <v>1</v>
      </c>
      <c r="F303" s="245"/>
      <c r="G303" s="246">
        <f>ROUND(E303*F303,2)</f>
        <v>0</v>
      </c>
      <c r="H303" s="245"/>
      <c r="I303" s="246">
        <f>ROUND(E303*H303,2)</f>
        <v>0</v>
      </c>
      <c r="J303" s="245"/>
      <c r="K303" s="246">
        <f>ROUND(E303*J303,2)</f>
        <v>0</v>
      </c>
      <c r="L303" s="246">
        <v>21</v>
      </c>
      <c r="M303" s="246">
        <f>G303*(1+L303/100)</f>
        <v>0</v>
      </c>
      <c r="N303" s="246">
        <v>0</v>
      </c>
      <c r="O303" s="246">
        <f>ROUND(E303*N303,2)</f>
        <v>0</v>
      </c>
      <c r="P303" s="246">
        <v>0</v>
      </c>
      <c r="Q303" s="246">
        <f>ROUND(E303*P303,2)</f>
        <v>0</v>
      </c>
      <c r="R303" s="246"/>
      <c r="S303" s="246" t="s">
        <v>185</v>
      </c>
      <c r="T303" s="246">
        <v>0</v>
      </c>
      <c r="U303" s="247">
        <f>ROUND(E303*T303,2)</f>
        <v>0</v>
      </c>
      <c r="V303" s="246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 t="s">
        <v>153</v>
      </c>
      <c r="AH303" s="220"/>
      <c r="AI303" s="220"/>
      <c r="AJ303" s="220"/>
      <c r="AK303" s="220"/>
      <c r="AL303" s="220"/>
      <c r="AM303" s="220"/>
      <c r="AN303" s="220"/>
      <c r="AO303" s="220"/>
      <c r="AP303" s="220"/>
      <c r="AQ303" s="220"/>
      <c r="AR303" s="220"/>
      <c r="AS303" s="220"/>
      <c r="AT303" s="220"/>
      <c r="AU303" s="220"/>
      <c r="AV303" s="220"/>
      <c r="AW303" s="220"/>
      <c r="AX303" s="220"/>
      <c r="AY303" s="220"/>
      <c r="AZ303" s="220"/>
      <c r="BA303" s="220"/>
      <c r="BB303" s="220"/>
      <c r="BC303" s="220"/>
      <c r="BD303" s="220"/>
      <c r="BE303" s="220"/>
      <c r="BF303" s="220"/>
      <c r="BG303" s="220"/>
      <c r="BH303" s="220"/>
    </row>
    <row r="304" spans="1:60" ht="22.5" outlineLevel="1">
      <c r="A304" s="221">
        <v>122</v>
      </c>
      <c r="B304" s="232" t="s">
        <v>526</v>
      </c>
      <c r="C304" s="275" t="s">
        <v>527</v>
      </c>
      <c r="D304" s="234" t="s">
        <v>206</v>
      </c>
      <c r="E304" s="239">
        <v>1</v>
      </c>
      <c r="F304" s="245"/>
      <c r="G304" s="246">
        <f>ROUND(E304*F304,2)</f>
        <v>0</v>
      </c>
      <c r="H304" s="245"/>
      <c r="I304" s="246">
        <f>ROUND(E304*H304,2)</f>
        <v>0</v>
      </c>
      <c r="J304" s="245"/>
      <c r="K304" s="246">
        <f>ROUND(E304*J304,2)</f>
        <v>0</v>
      </c>
      <c r="L304" s="246">
        <v>21</v>
      </c>
      <c r="M304" s="246">
        <f>G304*(1+L304/100)</f>
        <v>0</v>
      </c>
      <c r="N304" s="246">
        <v>0</v>
      </c>
      <c r="O304" s="246">
        <f>ROUND(E304*N304,2)</f>
        <v>0</v>
      </c>
      <c r="P304" s="246">
        <v>0</v>
      </c>
      <c r="Q304" s="246">
        <f>ROUND(E304*P304,2)</f>
        <v>0</v>
      </c>
      <c r="R304" s="246"/>
      <c r="S304" s="246" t="s">
        <v>185</v>
      </c>
      <c r="T304" s="246">
        <v>0</v>
      </c>
      <c r="U304" s="247">
        <f>ROUND(E304*T304,2)</f>
        <v>0</v>
      </c>
      <c r="V304" s="246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 t="s">
        <v>153</v>
      </c>
      <c r="AH304" s="220"/>
      <c r="AI304" s="220"/>
      <c r="AJ304" s="220"/>
      <c r="AK304" s="220"/>
      <c r="AL304" s="220"/>
      <c r="AM304" s="220"/>
      <c r="AN304" s="220"/>
      <c r="AO304" s="220"/>
      <c r="AP304" s="220"/>
      <c r="AQ304" s="220"/>
      <c r="AR304" s="220"/>
      <c r="AS304" s="220"/>
      <c r="AT304" s="220"/>
      <c r="AU304" s="220"/>
      <c r="AV304" s="220"/>
      <c r="AW304" s="220"/>
      <c r="AX304" s="220"/>
      <c r="AY304" s="220"/>
      <c r="AZ304" s="220"/>
      <c r="BA304" s="220"/>
      <c r="BB304" s="220"/>
      <c r="BC304" s="220"/>
      <c r="BD304" s="220"/>
      <c r="BE304" s="220"/>
      <c r="BF304" s="220"/>
      <c r="BG304" s="220"/>
      <c r="BH304" s="220"/>
    </row>
    <row r="305" spans="1:60" outlineLevel="1">
      <c r="A305" s="221"/>
      <c r="B305" s="232"/>
      <c r="C305" s="276" t="s">
        <v>528</v>
      </c>
      <c r="D305" s="235"/>
      <c r="E305" s="240"/>
      <c r="F305" s="246"/>
      <c r="G305" s="246"/>
      <c r="H305" s="246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7"/>
      <c r="V305" s="246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 t="s">
        <v>155</v>
      </c>
      <c r="AH305" s="220">
        <v>0</v>
      </c>
      <c r="AI305" s="220"/>
      <c r="AJ305" s="220"/>
      <c r="AK305" s="220"/>
      <c r="AL305" s="220"/>
      <c r="AM305" s="220"/>
      <c r="AN305" s="220"/>
      <c r="AO305" s="220"/>
      <c r="AP305" s="220"/>
      <c r="AQ305" s="220"/>
      <c r="AR305" s="220"/>
      <c r="AS305" s="220"/>
      <c r="AT305" s="220"/>
      <c r="AU305" s="220"/>
      <c r="AV305" s="220"/>
      <c r="AW305" s="220"/>
      <c r="AX305" s="220"/>
      <c r="AY305" s="220"/>
      <c r="AZ305" s="220"/>
      <c r="BA305" s="220"/>
      <c r="BB305" s="220"/>
      <c r="BC305" s="220"/>
      <c r="BD305" s="220"/>
      <c r="BE305" s="220"/>
      <c r="BF305" s="220"/>
      <c r="BG305" s="220"/>
      <c r="BH305" s="220"/>
    </row>
    <row r="306" spans="1:60" outlineLevel="1">
      <c r="A306" s="221"/>
      <c r="B306" s="232"/>
      <c r="C306" s="276" t="s">
        <v>529</v>
      </c>
      <c r="D306" s="235"/>
      <c r="E306" s="240">
        <v>1</v>
      </c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7"/>
      <c r="V306" s="246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 t="s">
        <v>155</v>
      </c>
      <c r="AH306" s="220">
        <v>0</v>
      </c>
      <c r="AI306" s="220"/>
      <c r="AJ306" s="220"/>
      <c r="AK306" s="220"/>
      <c r="AL306" s="220"/>
      <c r="AM306" s="220"/>
      <c r="AN306" s="220"/>
      <c r="AO306" s="220"/>
      <c r="AP306" s="220"/>
      <c r="AQ306" s="220"/>
      <c r="AR306" s="220"/>
      <c r="AS306" s="220"/>
      <c r="AT306" s="220"/>
      <c r="AU306" s="220"/>
      <c r="AV306" s="220"/>
      <c r="AW306" s="220"/>
      <c r="AX306" s="220"/>
      <c r="AY306" s="220"/>
      <c r="AZ306" s="220"/>
      <c r="BA306" s="220"/>
      <c r="BB306" s="220"/>
      <c r="BC306" s="220"/>
      <c r="BD306" s="220"/>
      <c r="BE306" s="220"/>
      <c r="BF306" s="220"/>
      <c r="BG306" s="220"/>
      <c r="BH306" s="220"/>
    </row>
    <row r="307" spans="1:60">
      <c r="A307" s="228" t="s">
        <v>146</v>
      </c>
      <c r="B307" s="233" t="s">
        <v>116</v>
      </c>
      <c r="C307" s="277" t="s">
        <v>117</v>
      </c>
      <c r="D307" s="236"/>
      <c r="E307" s="241"/>
      <c r="F307" s="248"/>
      <c r="G307" s="248">
        <f>SUMIF(AG308:AG308,"&lt;&gt;NOR",G308:G308)</f>
        <v>0</v>
      </c>
      <c r="H307" s="248"/>
      <c r="I307" s="248">
        <f>SUM(I308:I308)</f>
        <v>0</v>
      </c>
      <c r="J307" s="248"/>
      <c r="K307" s="248">
        <f>SUM(K308:K308)</f>
        <v>0</v>
      </c>
      <c r="L307" s="248"/>
      <c r="M307" s="248">
        <f>SUM(M308:M308)</f>
        <v>0</v>
      </c>
      <c r="N307" s="248"/>
      <c r="O307" s="248">
        <f>SUM(O308:O308)</f>
        <v>0</v>
      </c>
      <c r="P307" s="248"/>
      <c r="Q307" s="248">
        <f>SUM(Q308:Q308)</f>
        <v>0.1</v>
      </c>
      <c r="R307" s="248"/>
      <c r="S307" s="248"/>
      <c r="T307" s="248"/>
      <c r="U307" s="249">
        <f>SUM(U308:U308)</f>
        <v>0</v>
      </c>
      <c r="V307" s="248"/>
      <c r="AG307" t="s">
        <v>147</v>
      </c>
    </row>
    <row r="308" spans="1:60" outlineLevel="1">
      <c r="A308" s="221">
        <v>123</v>
      </c>
      <c r="B308" s="232" t="s">
        <v>530</v>
      </c>
      <c r="C308" s="275" t="s">
        <v>531</v>
      </c>
      <c r="D308" s="234" t="s">
        <v>206</v>
      </c>
      <c r="E308" s="239">
        <v>1</v>
      </c>
      <c r="F308" s="245"/>
      <c r="G308" s="246">
        <f>ROUND(E308*F308,2)</f>
        <v>0</v>
      </c>
      <c r="H308" s="245"/>
      <c r="I308" s="246">
        <f>ROUND(E308*H308,2)</f>
        <v>0</v>
      </c>
      <c r="J308" s="245"/>
      <c r="K308" s="246">
        <f>ROUND(E308*J308,2)</f>
        <v>0</v>
      </c>
      <c r="L308" s="246">
        <v>21</v>
      </c>
      <c r="M308" s="246">
        <f>G308*(1+L308/100)</f>
        <v>0</v>
      </c>
      <c r="N308" s="246">
        <v>0</v>
      </c>
      <c r="O308" s="246">
        <f>ROUND(E308*N308,2)</f>
        <v>0</v>
      </c>
      <c r="P308" s="246">
        <v>0.1</v>
      </c>
      <c r="Q308" s="246">
        <f>ROUND(E308*P308,2)</f>
        <v>0.1</v>
      </c>
      <c r="R308" s="246"/>
      <c r="S308" s="246" t="s">
        <v>185</v>
      </c>
      <c r="T308" s="246">
        <v>0</v>
      </c>
      <c r="U308" s="247">
        <f>ROUND(E308*T308,2)</f>
        <v>0</v>
      </c>
      <c r="V308" s="246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 t="s">
        <v>153</v>
      </c>
      <c r="AH308" s="220"/>
      <c r="AI308" s="220"/>
      <c r="AJ308" s="220"/>
      <c r="AK308" s="220"/>
      <c r="AL308" s="220"/>
      <c r="AM308" s="220"/>
      <c r="AN308" s="220"/>
      <c r="AO308" s="220"/>
      <c r="AP308" s="220"/>
      <c r="AQ308" s="220"/>
      <c r="AR308" s="220"/>
      <c r="AS308" s="220"/>
      <c r="AT308" s="220"/>
      <c r="AU308" s="220"/>
      <c r="AV308" s="220"/>
      <c r="AW308" s="220"/>
      <c r="AX308" s="220"/>
      <c r="AY308" s="220"/>
      <c r="AZ308" s="220"/>
      <c r="BA308" s="220"/>
      <c r="BB308" s="220"/>
      <c r="BC308" s="220"/>
      <c r="BD308" s="220"/>
      <c r="BE308" s="220"/>
      <c r="BF308" s="220"/>
      <c r="BG308" s="220"/>
      <c r="BH308" s="220"/>
    </row>
    <row r="309" spans="1:60">
      <c r="A309" s="228" t="s">
        <v>146</v>
      </c>
      <c r="B309" s="233" t="s">
        <v>118</v>
      </c>
      <c r="C309" s="277" t="s">
        <v>119</v>
      </c>
      <c r="D309" s="236"/>
      <c r="E309" s="241"/>
      <c r="F309" s="248"/>
      <c r="G309" s="248">
        <f>SUMIF(AG310:AG316,"&lt;&gt;NOR",G310:G316)</f>
        <v>0</v>
      </c>
      <c r="H309" s="248"/>
      <c r="I309" s="248">
        <f>SUM(I310:I316)</f>
        <v>0</v>
      </c>
      <c r="J309" s="248"/>
      <c r="K309" s="248">
        <f>SUM(K310:K316)</f>
        <v>0</v>
      </c>
      <c r="L309" s="248"/>
      <c r="M309" s="248">
        <f>SUM(M310:M316)</f>
        <v>0</v>
      </c>
      <c r="N309" s="248"/>
      <c r="O309" s="248">
        <f>SUM(O310:O316)</f>
        <v>0</v>
      </c>
      <c r="P309" s="248"/>
      <c r="Q309" s="248">
        <f>SUM(Q310:Q316)</f>
        <v>0</v>
      </c>
      <c r="R309" s="248"/>
      <c r="S309" s="248"/>
      <c r="T309" s="248"/>
      <c r="U309" s="249">
        <f>SUM(U310:U316)</f>
        <v>14.729999999999999</v>
      </c>
      <c r="V309" s="248"/>
      <c r="AG309" t="s">
        <v>147</v>
      </c>
    </row>
    <row r="310" spans="1:60" outlineLevel="1">
      <c r="A310" s="221">
        <v>124</v>
      </c>
      <c r="B310" s="232" t="s">
        <v>532</v>
      </c>
      <c r="C310" s="275" t="s">
        <v>533</v>
      </c>
      <c r="D310" s="234" t="s">
        <v>256</v>
      </c>
      <c r="E310" s="239">
        <v>4.0880200000000002</v>
      </c>
      <c r="F310" s="245"/>
      <c r="G310" s="246">
        <f>ROUND(E310*F310,2)</f>
        <v>0</v>
      </c>
      <c r="H310" s="245"/>
      <c r="I310" s="246">
        <f>ROUND(E310*H310,2)</f>
        <v>0</v>
      </c>
      <c r="J310" s="245"/>
      <c r="K310" s="246">
        <f>ROUND(E310*J310,2)</f>
        <v>0</v>
      </c>
      <c r="L310" s="246">
        <v>21</v>
      </c>
      <c r="M310" s="246">
        <f>G310*(1+L310/100)</f>
        <v>0</v>
      </c>
      <c r="N310" s="246">
        <v>0</v>
      </c>
      <c r="O310" s="246">
        <f>ROUND(E310*N310,2)</f>
        <v>0</v>
      </c>
      <c r="P310" s="246">
        <v>0</v>
      </c>
      <c r="Q310" s="246">
        <f>ROUND(E310*P310,2)</f>
        <v>0</v>
      </c>
      <c r="R310" s="246" t="s">
        <v>234</v>
      </c>
      <c r="S310" s="246" t="s">
        <v>152</v>
      </c>
      <c r="T310" s="246">
        <v>2.0670000000000002</v>
      </c>
      <c r="U310" s="247">
        <f>ROUND(E310*T310,2)</f>
        <v>8.4499999999999993</v>
      </c>
      <c r="V310" s="246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 t="s">
        <v>534</v>
      </c>
      <c r="AH310" s="220"/>
      <c r="AI310" s="220"/>
      <c r="AJ310" s="220"/>
      <c r="AK310" s="220"/>
      <c r="AL310" s="220"/>
      <c r="AM310" s="220"/>
      <c r="AN310" s="220"/>
      <c r="AO310" s="220"/>
      <c r="AP310" s="220"/>
      <c r="AQ310" s="220"/>
      <c r="AR310" s="220"/>
      <c r="AS310" s="220"/>
      <c r="AT310" s="220"/>
      <c r="AU310" s="220"/>
      <c r="AV310" s="220"/>
      <c r="AW310" s="220"/>
      <c r="AX310" s="220"/>
      <c r="AY310" s="220"/>
      <c r="AZ310" s="220"/>
      <c r="BA310" s="220"/>
      <c r="BB310" s="220"/>
      <c r="BC310" s="220"/>
      <c r="BD310" s="220"/>
      <c r="BE310" s="220"/>
      <c r="BF310" s="220"/>
      <c r="BG310" s="220"/>
      <c r="BH310" s="220"/>
    </row>
    <row r="311" spans="1:60" outlineLevel="1">
      <c r="A311" s="221">
        <v>125</v>
      </c>
      <c r="B311" s="232" t="s">
        <v>535</v>
      </c>
      <c r="C311" s="275" t="s">
        <v>536</v>
      </c>
      <c r="D311" s="234" t="s">
        <v>256</v>
      </c>
      <c r="E311" s="239">
        <v>4.0880200000000002</v>
      </c>
      <c r="F311" s="245"/>
      <c r="G311" s="246">
        <f>ROUND(E311*F311,2)</f>
        <v>0</v>
      </c>
      <c r="H311" s="245"/>
      <c r="I311" s="246">
        <f>ROUND(E311*H311,2)</f>
        <v>0</v>
      </c>
      <c r="J311" s="245"/>
      <c r="K311" s="246">
        <f>ROUND(E311*J311,2)</f>
        <v>0</v>
      </c>
      <c r="L311" s="246">
        <v>21</v>
      </c>
      <c r="M311" s="246">
        <f>G311*(1+L311/100)</f>
        <v>0</v>
      </c>
      <c r="N311" s="246">
        <v>0</v>
      </c>
      <c r="O311" s="246">
        <f>ROUND(E311*N311,2)</f>
        <v>0</v>
      </c>
      <c r="P311" s="246">
        <v>0</v>
      </c>
      <c r="Q311" s="246">
        <f>ROUND(E311*P311,2)</f>
        <v>0</v>
      </c>
      <c r="R311" s="246" t="s">
        <v>234</v>
      </c>
      <c r="S311" s="246" t="s">
        <v>152</v>
      </c>
      <c r="T311" s="246">
        <v>0.49</v>
      </c>
      <c r="U311" s="247">
        <f>ROUND(E311*T311,2)</f>
        <v>2</v>
      </c>
      <c r="V311" s="246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 t="s">
        <v>534</v>
      </c>
      <c r="AH311" s="220"/>
      <c r="AI311" s="220"/>
      <c r="AJ311" s="220"/>
      <c r="AK311" s="220"/>
      <c r="AL311" s="220"/>
      <c r="AM311" s="220"/>
      <c r="AN311" s="220"/>
      <c r="AO311" s="220"/>
      <c r="AP311" s="220"/>
      <c r="AQ311" s="220"/>
      <c r="AR311" s="220"/>
      <c r="AS311" s="220"/>
      <c r="AT311" s="220"/>
      <c r="AU311" s="220"/>
      <c r="AV311" s="220"/>
      <c r="AW311" s="220"/>
      <c r="AX311" s="220"/>
      <c r="AY311" s="220"/>
      <c r="AZ311" s="220"/>
      <c r="BA311" s="220"/>
      <c r="BB311" s="220"/>
      <c r="BC311" s="220"/>
      <c r="BD311" s="220"/>
      <c r="BE311" s="220"/>
      <c r="BF311" s="220"/>
      <c r="BG311" s="220"/>
      <c r="BH311" s="220"/>
    </row>
    <row r="312" spans="1:60" outlineLevel="1">
      <c r="A312" s="221"/>
      <c r="B312" s="232"/>
      <c r="C312" s="278" t="s">
        <v>537</v>
      </c>
      <c r="D312" s="237"/>
      <c r="E312" s="242"/>
      <c r="F312" s="250"/>
      <c r="G312" s="251"/>
      <c r="H312" s="246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7"/>
      <c r="V312" s="246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 t="s">
        <v>169</v>
      </c>
      <c r="AH312" s="220"/>
      <c r="AI312" s="220"/>
      <c r="AJ312" s="220"/>
      <c r="AK312" s="220"/>
      <c r="AL312" s="220"/>
      <c r="AM312" s="220"/>
      <c r="AN312" s="220"/>
      <c r="AO312" s="220"/>
      <c r="AP312" s="220"/>
      <c r="AQ312" s="220"/>
      <c r="AR312" s="220"/>
      <c r="AS312" s="220"/>
      <c r="AT312" s="220"/>
      <c r="AU312" s="220"/>
      <c r="AV312" s="220"/>
      <c r="AW312" s="220"/>
      <c r="AX312" s="220"/>
      <c r="AY312" s="220"/>
      <c r="AZ312" s="220"/>
      <c r="BA312" s="229" t="str">
        <f>C312</f>
        <v>Včetně naložení na dopravní prostředek a složení na skládku, bez poplatku za skládku.</v>
      </c>
      <c r="BB312" s="220"/>
      <c r="BC312" s="220"/>
      <c r="BD312" s="220"/>
      <c r="BE312" s="220"/>
      <c r="BF312" s="220"/>
      <c r="BG312" s="220"/>
      <c r="BH312" s="220"/>
    </row>
    <row r="313" spans="1:60" outlineLevel="1">
      <c r="A313" s="221">
        <v>126</v>
      </c>
      <c r="B313" s="232" t="s">
        <v>538</v>
      </c>
      <c r="C313" s="275" t="s">
        <v>539</v>
      </c>
      <c r="D313" s="234" t="s">
        <v>256</v>
      </c>
      <c r="E313" s="239">
        <v>4.0880200000000002</v>
      </c>
      <c r="F313" s="245"/>
      <c r="G313" s="246">
        <f>ROUND(E313*F313,2)</f>
        <v>0</v>
      </c>
      <c r="H313" s="245"/>
      <c r="I313" s="246">
        <f>ROUND(E313*H313,2)</f>
        <v>0</v>
      </c>
      <c r="J313" s="245"/>
      <c r="K313" s="246">
        <f>ROUND(E313*J313,2)</f>
        <v>0</v>
      </c>
      <c r="L313" s="246">
        <v>21</v>
      </c>
      <c r="M313" s="246">
        <f>G313*(1+L313/100)</f>
        <v>0</v>
      </c>
      <c r="N313" s="246">
        <v>0</v>
      </c>
      <c r="O313" s="246">
        <f>ROUND(E313*N313,2)</f>
        <v>0</v>
      </c>
      <c r="P313" s="246">
        <v>0</v>
      </c>
      <c r="Q313" s="246">
        <f>ROUND(E313*P313,2)</f>
        <v>0</v>
      </c>
      <c r="R313" s="246" t="s">
        <v>234</v>
      </c>
      <c r="S313" s="246" t="s">
        <v>152</v>
      </c>
      <c r="T313" s="246">
        <v>0</v>
      </c>
      <c r="U313" s="247">
        <f>ROUND(E313*T313,2)</f>
        <v>0</v>
      </c>
      <c r="V313" s="246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 t="s">
        <v>534</v>
      </c>
      <c r="AH313" s="220"/>
      <c r="AI313" s="220"/>
      <c r="AJ313" s="220"/>
      <c r="AK313" s="220"/>
      <c r="AL313" s="220"/>
      <c r="AM313" s="220"/>
      <c r="AN313" s="220"/>
      <c r="AO313" s="220"/>
      <c r="AP313" s="220"/>
      <c r="AQ313" s="220"/>
      <c r="AR313" s="220"/>
      <c r="AS313" s="220"/>
      <c r="AT313" s="220"/>
      <c r="AU313" s="220"/>
      <c r="AV313" s="220"/>
      <c r="AW313" s="220"/>
      <c r="AX313" s="220"/>
      <c r="AY313" s="220"/>
      <c r="AZ313" s="220"/>
      <c r="BA313" s="220"/>
      <c r="BB313" s="220"/>
      <c r="BC313" s="220"/>
      <c r="BD313" s="220"/>
      <c r="BE313" s="220"/>
      <c r="BF313" s="220"/>
      <c r="BG313" s="220"/>
      <c r="BH313" s="220"/>
    </row>
    <row r="314" spans="1:60" outlineLevel="1">
      <c r="A314" s="221">
        <v>127</v>
      </c>
      <c r="B314" s="232" t="s">
        <v>540</v>
      </c>
      <c r="C314" s="275" t="s">
        <v>541</v>
      </c>
      <c r="D314" s="234" t="s">
        <v>256</v>
      </c>
      <c r="E314" s="239">
        <v>4.0880200000000002</v>
      </c>
      <c r="F314" s="245"/>
      <c r="G314" s="246">
        <f>ROUND(E314*F314,2)</f>
        <v>0</v>
      </c>
      <c r="H314" s="245"/>
      <c r="I314" s="246">
        <f>ROUND(E314*H314,2)</f>
        <v>0</v>
      </c>
      <c r="J314" s="245"/>
      <c r="K314" s="246">
        <f>ROUND(E314*J314,2)</f>
        <v>0</v>
      </c>
      <c r="L314" s="246">
        <v>21</v>
      </c>
      <c r="M314" s="246">
        <f>G314*(1+L314/100)</f>
        <v>0</v>
      </c>
      <c r="N314" s="246">
        <v>0</v>
      </c>
      <c r="O314" s="246">
        <f>ROUND(E314*N314,2)</f>
        <v>0</v>
      </c>
      <c r="P314" s="246">
        <v>0</v>
      </c>
      <c r="Q314" s="246">
        <f>ROUND(E314*P314,2)</f>
        <v>0</v>
      </c>
      <c r="R314" s="246" t="s">
        <v>234</v>
      </c>
      <c r="S314" s="246" t="s">
        <v>152</v>
      </c>
      <c r="T314" s="246">
        <v>0.94199999999999995</v>
      </c>
      <c r="U314" s="247">
        <f>ROUND(E314*T314,2)</f>
        <v>3.85</v>
      </c>
      <c r="V314" s="246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 t="s">
        <v>534</v>
      </c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</row>
    <row r="315" spans="1:60" outlineLevel="1">
      <c r="A315" s="221">
        <v>128</v>
      </c>
      <c r="B315" s="232" t="s">
        <v>542</v>
      </c>
      <c r="C315" s="275" t="s">
        <v>543</v>
      </c>
      <c r="D315" s="234" t="s">
        <v>256</v>
      </c>
      <c r="E315" s="239">
        <v>4.0880200000000002</v>
      </c>
      <c r="F315" s="245"/>
      <c r="G315" s="246">
        <f>ROUND(E315*F315,2)</f>
        <v>0</v>
      </c>
      <c r="H315" s="245"/>
      <c r="I315" s="246">
        <f>ROUND(E315*H315,2)</f>
        <v>0</v>
      </c>
      <c r="J315" s="245"/>
      <c r="K315" s="246">
        <f>ROUND(E315*J315,2)</f>
        <v>0</v>
      </c>
      <c r="L315" s="246">
        <v>21</v>
      </c>
      <c r="M315" s="246">
        <f>G315*(1+L315/100)</f>
        <v>0</v>
      </c>
      <c r="N315" s="246">
        <v>0</v>
      </c>
      <c r="O315" s="246">
        <f>ROUND(E315*N315,2)</f>
        <v>0</v>
      </c>
      <c r="P315" s="246">
        <v>0</v>
      </c>
      <c r="Q315" s="246">
        <f>ROUND(E315*P315,2)</f>
        <v>0</v>
      </c>
      <c r="R315" s="246" t="s">
        <v>234</v>
      </c>
      <c r="S315" s="246" t="s">
        <v>152</v>
      </c>
      <c r="T315" s="246">
        <v>0.105</v>
      </c>
      <c r="U315" s="247">
        <f>ROUND(E315*T315,2)</f>
        <v>0.43</v>
      </c>
      <c r="V315" s="246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 t="s">
        <v>534</v>
      </c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</row>
    <row r="316" spans="1:60" outlineLevel="1">
      <c r="A316" s="221">
        <v>129</v>
      </c>
      <c r="B316" s="232" t="s">
        <v>544</v>
      </c>
      <c r="C316" s="275" t="s">
        <v>545</v>
      </c>
      <c r="D316" s="234" t="s">
        <v>256</v>
      </c>
      <c r="E316" s="239">
        <v>4.0880200000000002</v>
      </c>
      <c r="F316" s="245"/>
      <c r="G316" s="246">
        <f>ROUND(E316*F316,2)</f>
        <v>0</v>
      </c>
      <c r="H316" s="245"/>
      <c r="I316" s="246">
        <f>ROUND(E316*H316,2)</f>
        <v>0</v>
      </c>
      <c r="J316" s="245"/>
      <c r="K316" s="246">
        <f>ROUND(E316*J316,2)</f>
        <v>0</v>
      </c>
      <c r="L316" s="246">
        <v>21</v>
      </c>
      <c r="M316" s="246">
        <f>G316*(1+L316/100)</f>
        <v>0</v>
      </c>
      <c r="N316" s="246">
        <v>0</v>
      </c>
      <c r="O316" s="246">
        <f>ROUND(E316*N316,2)</f>
        <v>0</v>
      </c>
      <c r="P316" s="246">
        <v>0</v>
      </c>
      <c r="Q316" s="246">
        <f>ROUND(E316*P316,2)</f>
        <v>0</v>
      </c>
      <c r="R316" s="246" t="s">
        <v>234</v>
      </c>
      <c r="S316" s="246" t="s">
        <v>152</v>
      </c>
      <c r="T316" s="246">
        <v>0</v>
      </c>
      <c r="U316" s="247">
        <f>ROUND(E316*T316,2)</f>
        <v>0</v>
      </c>
      <c r="V316" s="246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 t="s">
        <v>534</v>
      </c>
      <c r="AH316" s="220"/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</row>
    <row r="317" spans="1:60">
      <c r="A317" s="228" t="s">
        <v>146</v>
      </c>
      <c r="B317" s="233" t="s">
        <v>121</v>
      </c>
      <c r="C317" s="277" t="s">
        <v>29</v>
      </c>
      <c r="D317" s="236"/>
      <c r="E317" s="241"/>
      <c r="F317" s="248"/>
      <c r="G317" s="248">
        <f>SUMIF(AG318:AG319,"&lt;&gt;NOR",G318:G319)</f>
        <v>0</v>
      </c>
      <c r="H317" s="248"/>
      <c r="I317" s="248">
        <f>SUM(I318:I319)</f>
        <v>0</v>
      </c>
      <c r="J317" s="248"/>
      <c r="K317" s="248">
        <f>SUM(K318:K319)</f>
        <v>0</v>
      </c>
      <c r="L317" s="248"/>
      <c r="M317" s="248">
        <f>SUM(M318:M319)</f>
        <v>0</v>
      </c>
      <c r="N317" s="248"/>
      <c r="O317" s="248">
        <f>SUM(O318:O319)</f>
        <v>0</v>
      </c>
      <c r="P317" s="248"/>
      <c r="Q317" s="248">
        <f>SUM(Q318:Q319)</f>
        <v>0</v>
      </c>
      <c r="R317" s="248"/>
      <c r="S317" s="248"/>
      <c r="T317" s="248"/>
      <c r="U317" s="249">
        <f>SUM(U318:U319)</f>
        <v>0</v>
      </c>
      <c r="V317" s="248"/>
      <c r="AG317" t="s">
        <v>147</v>
      </c>
    </row>
    <row r="318" spans="1:60" outlineLevel="1">
      <c r="A318" s="221">
        <v>130</v>
      </c>
      <c r="B318" s="232" t="s">
        <v>546</v>
      </c>
      <c r="C318" s="275" t="s">
        <v>547</v>
      </c>
      <c r="D318" s="234" t="s">
        <v>0</v>
      </c>
      <c r="E318" s="239">
        <v>0.5</v>
      </c>
      <c r="F318" s="245"/>
      <c r="G318" s="246">
        <f>ROUND(E318*F318,2)</f>
        <v>0</v>
      </c>
      <c r="H318" s="245"/>
      <c r="I318" s="246">
        <f>ROUND(E318*H318,2)</f>
        <v>0</v>
      </c>
      <c r="J318" s="245"/>
      <c r="K318" s="246">
        <f>ROUND(E318*J318,2)</f>
        <v>0</v>
      </c>
      <c r="L318" s="246">
        <v>21</v>
      </c>
      <c r="M318" s="246">
        <f>G318*(1+L318/100)</f>
        <v>0</v>
      </c>
      <c r="N318" s="246">
        <v>0</v>
      </c>
      <c r="O318" s="246">
        <f>ROUND(E318*N318,2)</f>
        <v>0</v>
      </c>
      <c r="P318" s="246">
        <v>0</v>
      </c>
      <c r="Q318" s="246">
        <f>ROUND(E318*P318,2)</f>
        <v>0</v>
      </c>
      <c r="R318" s="246" t="s">
        <v>548</v>
      </c>
      <c r="S318" s="246" t="s">
        <v>152</v>
      </c>
      <c r="T318" s="246">
        <v>0</v>
      </c>
      <c r="U318" s="247">
        <f>ROUND(E318*T318,2)</f>
        <v>0</v>
      </c>
      <c r="V318" s="246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 t="s">
        <v>549</v>
      </c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</row>
    <row r="319" spans="1:60" outlineLevel="1">
      <c r="A319" s="221"/>
      <c r="B319" s="232"/>
      <c r="C319" s="278" t="s">
        <v>550</v>
      </c>
      <c r="D319" s="237"/>
      <c r="E319" s="242"/>
      <c r="F319" s="250"/>
      <c r="G319" s="251"/>
      <c r="H319" s="246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7"/>
      <c r="V319" s="246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 t="s">
        <v>169</v>
      </c>
      <c r="AH319" s="220"/>
      <c r="AI319" s="220"/>
      <c r="AJ319" s="220"/>
      <c r="AK319" s="220"/>
      <c r="AL319" s="220"/>
      <c r="AM319" s="220"/>
      <c r="AN319" s="220"/>
      <c r="AO319" s="220"/>
      <c r="AP319" s="220"/>
      <c r="AQ319" s="220"/>
      <c r="AR319" s="220"/>
      <c r="AS319" s="220"/>
      <c r="AT319" s="220"/>
      <c r="AU319" s="220"/>
      <c r="AV319" s="220"/>
      <c r="AW319" s="220"/>
      <c r="AX319" s="220"/>
      <c r="AY319" s="220"/>
      <c r="AZ319" s="220"/>
      <c r="BA319" s="229" t="str">
        <f>C319</f>
        <v>Veškeré náklady spojené s vybudováním, provozem a odstraněním zařízení staveniště.</v>
      </c>
      <c r="BB319" s="220"/>
      <c r="BC319" s="220"/>
      <c r="BD319" s="220"/>
      <c r="BE319" s="220"/>
      <c r="BF319" s="220"/>
      <c r="BG319" s="220"/>
      <c r="BH319" s="220"/>
    </row>
    <row r="320" spans="1:60">
      <c r="A320" s="228" t="s">
        <v>146</v>
      </c>
      <c r="B320" s="233" t="s">
        <v>122</v>
      </c>
      <c r="C320" s="277" t="s">
        <v>30</v>
      </c>
      <c r="D320" s="236"/>
      <c r="E320" s="241"/>
      <c r="F320" s="248"/>
      <c r="G320" s="248">
        <f>SUMIF(AG321:AG322,"&lt;&gt;NOR",G321:G322)</f>
        <v>0</v>
      </c>
      <c r="H320" s="248"/>
      <c r="I320" s="248">
        <f>SUM(I321:I322)</f>
        <v>0</v>
      </c>
      <c r="J320" s="248"/>
      <c r="K320" s="248">
        <f>SUM(K321:K322)</f>
        <v>0</v>
      </c>
      <c r="L320" s="248"/>
      <c r="M320" s="248">
        <f>SUM(M321:M322)</f>
        <v>0</v>
      </c>
      <c r="N320" s="248"/>
      <c r="O320" s="248">
        <f>SUM(O321:O322)</f>
        <v>0</v>
      </c>
      <c r="P320" s="248"/>
      <c r="Q320" s="248">
        <f>SUM(Q321:Q322)</f>
        <v>0</v>
      </c>
      <c r="R320" s="248"/>
      <c r="S320" s="248"/>
      <c r="T320" s="248"/>
      <c r="U320" s="249">
        <f>SUM(U321:U322)</f>
        <v>0</v>
      </c>
      <c r="V320" s="248"/>
      <c r="AG320" t="s">
        <v>147</v>
      </c>
    </row>
    <row r="321" spans="1:60" outlineLevel="1">
      <c r="A321" s="221">
        <v>131</v>
      </c>
      <c r="B321" s="232" t="s">
        <v>551</v>
      </c>
      <c r="C321" s="275" t="s">
        <v>552</v>
      </c>
      <c r="D321" s="234" t="s">
        <v>0</v>
      </c>
      <c r="E321" s="239">
        <v>0.5</v>
      </c>
      <c r="F321" s="245"/>
      <c r="G321" s="246">
        <f>ROUND(E321*F321,2)</f>
        <v>0</v>
      </c>
      <c r="H321" s="245"/>
      <c r="I321" s="246">
        <f>ROUND(E321*H321,2)</f>
        <v>0</v>
      </c>
      <c r="J321" s="245"/>
      <c r="K321" s="246">
        <f>ROUND(E321*J321,2)</f>
        <v>0</v>
      </c>
      <c r="L321" s="246">
        <v>21</v>
      </c>
      <c r="M321" s="246">
        <f>G321*(1+L321/100)</f>
        <v>0</v>
      </c>
      <c r="N321" s="246">
        <v>0</v>
      </c>
      <c r="O321" s="246">
        <f>ROUND(E321*N321,2)</f>
        <v>0</v>
      </c>
      <c r="P321" s="246">
        <v>0</v>
      </c>
      <c r="Q321" s="246">
        <f>ROUND(E321*P321,2)</f>
        <v>0</v>
      </c>
      <c r="R321" s="246" t="s">
        <v>548</v>
      </c>
      <c r="S321" s="246" t="s">
        <v>152</v>
      </c>
      <c r="T321" s="246">
        <v>0</v>
      </c>
      <c r="U321" s="247">
        <f>ROUND(E321*T321,2)</f>
        <v>0</v>
      </c>
      <c r="V321" s="246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 t="s">
        <v>549</v>
      </c>
      <c r="AH321" s="220"/>
      <c r="AI321" s="220"/>
      <c r="AJ321" s="220"/>
      <c r="AK321" s="220"/>
      <c r="AL321" s="220"/>
      <c r="AM321" s="220"/>
      <c r="AN321" s="220"/>
      <c r="AO321" s="220"/>
      <c r="AP321" s="220"/>
      <c r="AQ321" s="220"/>
      <c r="AR321" s="220"/>
      <c r="AS321" s="220"/>
      <c r="AT321" s="220"/>
      <c r="AU321" s="220"/>
      <c r="AV321" s="220"/>
      <c r="AW321" s="220"/>
      <c r="AX321" s="220"/>
      <c r="AY321" s="220"/>
      <c r="AZ321" s="220"/>
      <c r="BA321" s="220"/>
      <c r="BB321" s="220"/>
      <c r="BC321" s="220"/>
      <c r="BD321" s="220"/>
      <c r="BE321" s="220"/>
      <c r="BF321" s="220"/>
      <c r="BG321" s="220"/>
      <c r="BH321" s="220"/>
    </row>
    <row r="322" spans="1:60" ht="56.25" outlineLevel="1">
      <c r="A322" s="252"/>
      <c r="B322" s="253"/>
      <c r="C322" s="279" t="s">
        <v>553</v>
      </c>
      <c r="D322" s="254"/>
      <c r="E322" s="255"/>
      <c r="F322" s="256"/>
      <c r="G322" s="257"/>
      <c r="H322" s="258"/>
      <c r="I322" s="258"/>
      <c r="J322" s="258"/>
      <c r="K322" s="258"/>
      <c r="L322" s="258"/>
      <c r="M322" s="258"/>
      <c r="N322" s="258"/>
      <c r="O322" s="258"/>
      <c r="P322" s="258"/>
      <c r="Q322" s="258"/>
      <c r="R322" s="258"/>
      <c r="S322" s="258"/>
      <c r="T322" s="258"/>
      <c r="U322" s="259"/>
      <c r="V322" s="258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 t="s">
        <v>169</v>
      </c>
      <c r="AH322" s="220"/>
      <c r="AI322" s="220"/>
      <c r="AJ322" s="220"/>
      <c r="AK322" s="220"/>
      <c r="AL322" s="220"/>
      <c r="AM322" s="220"/>
      <c r="AN322" s="220"/>
      <c r="AO322" s="220"/>
      <c r="AP322" s="220"/>
      <c r="AQ322" s="220"/>
      <c r="AR322" s="220"/>
      <c r="AS322" s="220"/>
      <c r="AT322" s="220"/>
      <c r="AU322" s="220"/>
      <c r="AV322" s="220"/>
      <c r="AW322" s="220"/>
      <c r="AX322" s="220"/>
      <c r="AY322" s="220"/>
      <c r="AZ322" s="220"/>
      <c r="BA322" s="229" t="str">
        <f>C322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322" s="220"/>
      <c r="BC322" s="220"/>
      <c r="BD322" s="220"/>
      <c r="BE322" s="220"/>
      <c r="BF322" s="220"/>
      <c r="BG322" s="220"/>
      <c r="BH322" s="220"/>
    </row>
    <row r="323" spans="1:60">
      <c r="A323" s="6"/>
      <c r="B323" s="7" t="s">
        <v>493</v>
      </c>
      <c r="C323" s="280" t="s">
        <v>493</v>
      </c>
      <c r="D323" s="9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AE323">
        <v>15</v>
      </c>
      <c r="AF323">
        <v>21</v>
      </c>
    </row>
    <row r="324" spans="1:60">
      <c r="A324" s="260"/>
      <c r="B324" s="261" t="s">
        <v>31</v>
      </c>
      <c r="C324" s="281" t="s">
        <v>493</v>
      </c>
      <c r="D324" s="262"/>
      <c r="E324" s="263"/>
      <c r="F324" s="263"/>
      <c r="G324" s="274">
        <f>G7+G15+G20+G22+G38+G41+G58+G61+G64+G79+G81+G86+G92+G109+G139+G148+G161+G168+G170+G180+G184+G198+G209+G227+G231+G243+G250+G291+G294+G307+G309+G317+G320</f>
        <v>0</v>
      </c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AE324">
        <f>SUMIF(L7:L322,AE323,G7:G322)</f>
        <v>0</v>
      </c>
      <c r="AF324">
        <f>SUMIF(L7:L322,AF323,G7:G322)</f>
        <v>0</v>
      </c>
      <c r="AG324" t="s">
        <v>554</v>
      </c>
    </row>
    <row r="325" spans="1:60">
      <c r="A325" s="6"/>
      <c r="B325" s="7" t="s">
        <v>493</v>
      </c>
      <c r="C325" s="280" t="s">
        <v>493</v>
      </c>
      <c r="D325" s="9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60">
      <c r="A326" s="6"/>
      <c r="B326" s="7" t="s">
        <v>493</v>
      </c>
      <c r="C326" s="280" t="s">
        <v>493</v>
      </c>
      <c r="D326" s="9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60">
      <c r="A327" s="264" t="s">
        <v>555</v>
      </c>
      <c r="B327" s="264"/>
      <c r="C327" s="282"/>
      <c r="D327" s="9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60">
      <c r="A328" s="265"/>
      <c r="B328" s="266"/>
      <c r="C328" s="283"/>
      <c r="D328" s="266"/>
      <c r="E328" s="266"/>
      <c r="F328" s="266"/>
      <c r="G328" s="267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AG328" t="s">
        <v>556</v>
      </c>
    </row>
    <row r="329" spans="1:60">
      <c r="A329" s="268"/>
      <c r="B329" s="269"/>
      <c r="C329" s="284"/>
      <c r="D329" s="269"/>
      <c r="E329" s="269"/>
      <c r="F329" s="269"/>
      <c r="G329" s="270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60">
      <c r="A330" s="268"/>
      <c r="B330" s="269"/>
      <c r="C330" s="284"/>
      <c r="D330" s="269"/>
      <c r="E330" s="269"/>
      <c r="F330" s="269"/>
      <c r="G330" s="270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60">
      <c r="A331" s="268"/>
      <c r="B331" s="269"/>
      <c r="C331" s="284"/>
      <c r="D331" s="269"/>
      <c r="E331" s="269"/>
      <c r="F331" s="269"/>
      <c r="G331" s="270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60">
      <c r="A332" s="271"/>
      <c r="B332" s="272"/>
      <c r="C332" s="285"/>
      <c r="D332" s="272"/>
      <c r="E332" s="272"/>
      <c r="F332" s="272"/>
      <c r="G332" s="273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60">
      <c r="A333" s="6"/>
      <c r="B333" s="7" t="s">
        <v>493</v>
      </c>
      <c r="C333" s="280" t="s">
        <v>493</v>
      </c>
      <c r="D333" s="9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60">
      <c r="C334" s="286"/>
      <c r="D334" s="208"/>
      <c r="AG334" t="s">
        <v>557</v>
      </c>
    </row>
    <row r="335" spans="1:60">
      <c r="D335" s="208"/>
    </row>
    <row r="336" spans="1:60">
      <c r="D336" s="208"/>
    </row>
    <row r="337" spans="4:4">
      <c r="D337" s="208"/>
    </row>
    <row r="338" spans="4:4">
      <c r="D338" s="208"/>
    </row>
    <row r="339" spans="4:4">
      <c r="D339" s="208"/>
    </row>
    <row r="340" spans="4:4">
      <c r="D340" s="208"/>
    </row>
    <row r="341" spans="4:4">
      <c r="D341" s="208"/>
    </row>
    <row r="342" spans="4:4">
      <c r="D342" s="208"/>
    </row>
    <row r="343" spans="4:4">
      <c r="D343" s="208"/>
    </row>
    <row r="344" spans="4:4">
      <c r="D344" s="208"/>
    </row>
    <row r="345" spans="4:4">
      <c r="D345" s="208"/>
    </row>
    <row r="346" spans="4:4">
      <c r="D346" s="208"/>
    </row>
    <row r="347" spans="4:4">
      <c r="D347" s="208"/>
    </row>
    <row r="348" spans="4:4">
      <c r="D348" s="208"/>
    </row>
    <row r="349" spans="4:4">
      <c r="D349" s="208"/>
    </row>
    <row r="350" spans="4:4">
      <c r="D350" s="208"/>
    </row>
    <row r="351" spans="4:4">
      <c r="D351" s="208"/>
    </row>
    <row r="352" spans="4:4">
      <c r="D352" s="208"/>
    </row>
    <row r="353" spans="4:4">
      <c r="D353" s="208"/>
    </row>
    <row r="354" spans="4:4">
      <c r="D354" s="208"/>
    </row>
    <row r="355" spans="4:4">
      <c r="D355" s="208"/>
    </row>
    <row r="356" spans="4:4">
      <c r="D356" s="208"/>
    </row>
    <row r="357" spans="4:4">
      <c r="D357" s="208"/>
    </row>
    <row r="358" spans="4:4">
      <c r="D358" s="208"/>
    </row>
    <row r="359" spans="4:4">
      <c r="D359" s="208"/>
    </row>
    <row r="360" spans="4:4">
      <c r="D360" s="208"/>
    </row>
    <row r="361" spans="4:4">
      <c r="D361" s="208"/>
    </row>
    <row r="362" spans="4:4">
      <c r="D362" s="208"/>
    </row>
    <row r="363" spans="4:4">
      <c r="D363" s="208"/>
    </row>
    <row r="364" spans="4:4">
      <c r="D364" s="208"/>
    </row>
    <row r="365" spans="4:4">
      <c r="D365" s="208"/>
    </row>
    <row r="366" spans="4:4">
      <c r="D366" s="208"/>
    </row>
    <row r="367" spans="4:4">
      <c r="D367" s="208"/>
    </row>
    <row r="368" spans="4:4">
      <c r="D368" s="208"/>
    </row>
    <row r="369" spans="4:4">
      <c r="D369" s="208"/>
    </row>
    <row r="370" spans="4:4">
      <c r="D370" s="208"/>
    </row>
    <row r="371" spans="4:4">
      <c r="D371" s="208"/>
    </row>
    <row r="372" spans="4:4">
      <c r="D372" s="208"/>
    </row>
    <row r="373" spans="4:4">
      <c r="D373" s="208"/>
    </row>
    <row r="374" spans="4:4">
      <c r="D374" s="208"/>
    </row>
    <row r="375" spans="4:4">
      <c r="D375" s="208"/>
    </row>
    <row r="376" spans="4:4">
      <c r="D376" s="208"/>
    </row>
    <row r="377" spans="4:4">
      <c r="D377" s="208"/>
    </row>
    <row r="378" spans="4:4">
      <c r="D378" s="208"/>
    </row>
    <row r="379" spans="4:4">
      <c r="D379" s="208"/>
    </row>
    <row r="380" spans="4:4">
      <c r="D380" s="208"/>
    </row>
    <row r="381" spans="4:4">
      <c r="D381" s="208"/>
    </row>
    <row r="382" spans="4:4">
      <c r="D382" s="208"/>
    </row>
    <row r="383" spans="4:4">
      <c r="D383" s="208"/>
    </row>
    <row r="384" spans="4:4">
      <c r="D384" s="208"/>
    </row>
    <row r="385" spans="4:4">
      <c r="D385" s="208"/>
    </row>
    <row r="386" spans="4:4">
      <c r="D386" s="208"/>
    </row>
    <row r="387" spans="4:4">
      <c r="D387" s="208"/>
    </row>
    <row r="388" spans="4:4">
      <c r="D388" s="208"/>
    </row>
    <row r="389" spans="4:4">
      <c r="D389" s="208"/>
    </row>
    <row r="390" spans="4:4">
      <c r="D390" s="208"/>
    </row>
    <row r="391" spans="4:4">
      <c r="D391" s="208"/>
    </row>
    <row r="392" spans="4:4">
      <c r="D392" s="208"/>
    </row>
    <row r="393" spans="4:4">
      <c r="D393" s="208"/>
    </row>
    <row r="394" spans="4:4">
      <c r="D394" s="208"/>
    </row>
    <row r="395" spans="4:4">
      <c r="D395" s="208"/>
    </row>
    <row r="396" spans="4:4">
      <c r="D396" s="208"/>
    </row>
    <row r="397" spans="4:4">
      <c r="D397" s="208"/>
    </row>
    <row r="398" spans="4:4">
      <c r="D398" s="208"/>
    </row>
    <row r="399" spans="4:4">
      <c r="D399" s="208"/>
    </row>
    <row r="400" spans="4:4">
      <c r="D400" s="208"/>
    </row>
    <row r="401" spans="4:4">
      <c r="D401" s="208"/>
    </row>
    <row r="402" spans="4:4">
      <c r="D402" s="208"/>
    </row>
    <row r="403" spans="4:4">
      <c r="D403" s="208"/>
    </row>
    <row r="404" spans="4:4">
      <c r="D404" s="208"/>
    </row>
    <row r="405" spans="4:4">
      <c r="D405" s="208"/>
    </row>
    <row r="406" spans="4:4">
      <c r="D406" s="208"/>
    </row>
    <row r="407" spans="4:4">
      <c r="D407" s="208"/>
    </row>
    <row r="408" spans="4:4">
      <c r="D408" s="208"/>
    </row>
    <row r="409" spans="4:4">
      <c r="D409" s="208"/>
    </row>
    <row r="410" spans="4:4">
      <c r="D410" s="208"/>
    </row>
    <row r="411" spans="4:4">
      <c r="D411" s="208"/>
    </row>
    <row r="412" spans="4:4">
      <c r="D412" s="208"/>
    </row>
    <row r="413" spans="4:4">
      <c r="D413" s="208"/>
    </row>
    <row r="414" spans="4:4">
      <c r="D414" s="208"/>
    </row>
    <row r="415" spans="4:4">
      <c r="D415" s="208"/>
    </row>
    <row r="416" spans="4:4">
      <c r="D416" s="208"/>
    </row>
    <row r="417" spans="4:4">
      <c r="D417" s="208"/>
    </row>
    <row r="418" spans="4:4">
      <c r="D418" s="208"/>
    </row>
    <row r="419" spans="4:4">
      <c r="D419" s="208"/>
    </row>
    <row r="420" spans="4:4">
      <c r="D420" s="208"/>
    </row>
    <row r="421" spans="4:4">
      <c r="D421" s="208"/>
    </row>
    <row r="422" spans="4:4">
      <c r="D422" s="208"/>
    </row>
    <row r="423" spans="4:4">
      <c r="D423" s="208"/>
    </row>
    <row r="424" spans="4:4">
      <c r="D424" s="208"/>
    </row>
    <row r="425" spans="4:4">
      <c r="D425" s="208"/>
    </row>
    <row r="426" spans="4:4">
      <c r="D426" s="208"/>
    </row>
    <row r="427" spans="4:4">
      <c r="D427" s="208"/>
    </row>
    <row r="428" spans="4:4">
      <c r="D428" s="208"/>
    </row>
    <row r="429" spans="4:4">
      <c r="D429" s="208"/>
    </row>
    <row r="430" spans="4:4">
      <c r="D430" s="208"/>
    </row>
    <row r="431" spans="4:4">
      <c r="D431" s="208"/>
    </row>
    <row r="432" spans="4:4">
      <c r="D432" s="208"/>
    </row>
    <row r="433" spans="4:4">
      <c r="D433" s="208"/>
    </row>
    <row r="434" spans="4:4">
      <c r="D434" s="208"/>
    </row>
    <row r="435" spans="4:4">
      <c r="D435" s="208"/>
    </row>
    <row r="436" spans="4:4">
      <c r="D436" s="208"/>
    </row>
    <row r="437" spans="4:4">
      <c r="D437" s="208"/>
    </row>
    <row r="438" spans="4:4">
      <c r="D438" s="208"/>
    </row>
    <row r="439" spans="4:4">
      <c r="D439" s="208"/>
    </row>
    <row r="440" spans="4:4">
      <c r="D440" s="208"/>
    </row>
    <row r="441" spans="4:4">
      <c r="D441" s="208"/>
    </row>
    <row r="442" spans="4:4">
      <c r="D442" s="208"/>
    </row>
    <row r="443" spans="4:4">
      <c r="D443" s="208"/>
    </row>
    <row r="444" spans="4:4">
      <c r="D444" s="208"/>
    </row>
    <row r="445" spans="4:4">
      <c r="D445" s="208"/>
    </row>
    <row r="446" spans="4:4">
      <c r="D446" s="208"/>
    </row>
    <row r="447" spans="4:4">
      <c r="D447" s="208"/>
    </row>
    <row r="448" spans="4:4">
      <c r="D448" s="208"/>
    </row>
    <row r="449" spans="4:4">
      <c r="D449" s="208"/>
    </row>
    <row r="450" spans="4:4">
      <c r="D450" s="208"/>
    </row>
    <row r="451" spans="4:4">
      <c r="D451" s="208"/>
    </row>
    <row r="452" spans="4:4">
      <c r="D452" s="208"/>
    </row>
    <row r="453" spans="4:4">
      <c r="D453" s="208"/>
    </row>
    <row r="454" spans="4:4">
      <c r="D454" s="208"/>
    </row>
    <row r="455" spans="4:4">
      <c r="D455" s="208"/>
    </row>
    <row r="456" spans="4:4">
      <c r="D456" s="208"/>
    </row>
    <row r="457" spans="4:4">
      <c r="D457" s="208"/>
    </row>
    <row r="458" spans="4:4">
      <c r="D458" s="208"/>
    </row>
    <row r="459" spans="4:4">
      <c r="D459" s="208"/>
    </row>
    <row r="460" spans="4:4">
      <c r="D460" s="208"/>
    </row>
    <row r="461" spans="4:4">
      <c r="D461" s="208"/>
    </row>
    <row r="462" spans="4:4">
      <c r="D462" s="208"/>
    </row>
    <row r="463" spans="4:4">
      <c r="D463" s="208"/>
    </row>
    <row r="464" spans="4:4">
      <c r="D464" s="208"/>
    </row>
    <row r="465" spans="4:4">
      <c r="D465" s="208"/>
    </row>
    <row r="466" spans="4:4">
      <c r="D466" s="208"/>
    </row>
    <row r="467" spans="4:4">
      <c r="D467" s="208"/>
    </row>
    <row r="468" spans="4:4">
      <c r="D468" s="208"/>
    </row>
    <row r="469" spans="4:4">
      <c r="D469" s="208"/>
    </row>
    <row r="470" spans="4:4">
      <c r="D470" s="208"/>
    </row>
    <row r="471" spans="4:4">
      <c r="D471" s="208"/>
    </row>
    <row r="472" spans="4:4">
      <c r="D472" s="208"/>
    </row>
    <row r="473" spans="4:4">
      <c r="D473" s="208"/>
    </row>
    <row r="474" spans="4:4">
      <c r="D474" s="208"/>
    </row>
    <row r="475" spans="4:4">
      <c r="D475" s="208"/>
    </row>
    <row r="476" spans="4:4">
      <c r="D476" s="208"/>
    </row>
    <row r="477" spans="4:4">
      <c r="D477" s="208"/>
    </row>
    <row r="478" spans="4:4">
      <c r="D478" s="208"/>
    </row>
    <row r="479" spans="4:4">
      <c r="D479" s="208"/>
    </row>
    <row r="480" spans="4:4">
      <c r="D480" s="208"/>
    </row>
    <row r="481" spans="4:4">
      <c r="D481" s="208"/>
    </row>
    <row r="482" spans="4:4">
      <c r="D482" s="208"/>
    </row>
    <row r="483" spans="4:4">
      <c r="D483" s="208"/>
    </row>
    <row r="484" spans="4:4">
      <c r="D484" s="208"/>
    </row>
    <row r="485" spans="4:4">
      <c r="D485" s="208"/>
    </row>
    <row r="486" spans="4:4">
      <c r="D486" s="208"/>
    </row>
    <row r="487" spans="4:4">
      <c r="D487" s="208"/>
    </row>
    <row r="488" spans="4:4">
      <c r="D488" s="208"/>
    </row>
    <row r="489" spans="4:4">
      <c r="D489" s="208"/>
    </row>
    <row r="490" spans="4:4">
      <c r="D490" s="208"/>
    </row>
    <row r="491" spans="4:4">
      <c r="D491" s="208"/>
    </row>
    <row r="492" spans="4:4">
      <c r="D492" s="208"/>
    </row>
    <row r="493" spans="4:4">
      <c r="D493" s="208"/>
    </row>
    <row r="494" spans="4:4">
      <c r="D494" s="208"/>
    </row>
    <row r="495" spans="4:4">
      <c r="D495" s="208"/>
    </row>
    <row r="496" spans="4:4">
      <c r="D496" s="208"/>
    </row>
    <row r="497" spans="4:4">
      <c r="D497" s="208"/>
    </row>
    <row r="498" spans="4:4">
      <c r="D498" s="208"/>
    </row>
    <row r="499" spans="4:4">
      <c r="D499" s="208"/>
    </row>
    <row r="500" spans="4:4">
      <c r="D500" s="208"/>
    </row>
    <row r="501" spans="4:4">
      <c r="D501" s="208"/>
    </row>
    <row r="502" spans="4:4">
      <c r="D502" s="208"/>
    </row>
    <row r="503" spans="4:4">
      <c r="D503" s="208"/>
    </row>
    <row r="504" spans="4:4">
      <c r="D504" s="208"/>
    </row>
    <row r="505" spans="4:4">
      <c r="D505" s="208"/>
    </row>
    <row r="506" spans="4:4">
      <c r="D506" s="208"/>
    </row>
    <row r="507" spans="4:4">
      <c r="D507" s="208"/>
    </row>
    <row r="508" spans="4:4">
      <c r="D508" s="208"/>
    </row>
    <row r="509" spans="4:4">
      <c r="D509" s="208"/>
    </row>
    <row r="510" spans="4:4">
      <c r="D510" s="208"/>
    </row>
    <row r="511" spans="4:4">
      <c r="D511" s="208"/>
    </row>
    <row r="512" spans="4:4">
      <c r="D512" s="208"/>
    </row>
    <row r="513" spans="4:4">
      <c r="D513" s="208"/>
    </row>
    <row r="514" spans="4:4">
      <c r="D514" s="208"/>
    </row>
    <row r="515" spans="4:4">
      <c r="D515" s="208"/>
    </row>
    <row r="516" spans="4:4">
      <c r="D516" s="208"/>
    </row>
    <row r="517" spans="4:4">
      <c r="D517" s="208"/>
    </row>
    <row r="518" spans="4:4">
      <c r="D518" s="208"/>
    </row>
    <row r="519" spans="4:4">
      <c r="D519" s="208"/>
    </row>
    <row r="520" spans="4:4">
      <c r="D520" s="208"/>
    </row>
    <row r="521" spans="4:4">
      <c r="D521" s="208"/>
    </row>
    <row r="522" spans="4:4">
      <c r="D522" s="208"/>
    </row>
    <row r="523" spans="4:4">
      <c r="D523" s="208"/>
    </row>
    <row r="524" spans="4:4">
      <c r="D524" s="208"/>
    </row>
    <row r="525" spans="4:4">
      <c r="D525" s="208"/>
    </row>
    <row r="526" spans="4:4">
      <c r="D526" s="208"/>
    </row>
    <row r="527" spans="4:4">
      <c r="D527" s="208"/>
    </row>
    <row r="528" spans="4:4">
      <c r="D528" s="208"/>
    </row>
    <row r="529" spans="4:4">
      <c r="D529" s="208"/>
    </row>
    <row r="530" spans="4:4">
      <c r="D530" s="208"/>
    </row>
    <row r="531" spans="4:4">
      <c r="D531" s="208"/>
    </row>
    <row r="532" spans="4:4">
      <c r="D532" s="208"/>
    </row>
    <row r="533" spans="4:4">
      <c r="D533" s="208"/>
    </row>
    <row r="534" spans="4:4">
      <c r="D534" s="208"/>
    </row>
    <row r="535" spans="4:4">
      <c r="D535" s="208"/>
    </row>
    <row r="536" spans="4:4">
      <c r="D536" s="208"/>
    </row>
    <row r="537" spans="4:4">
      <c r="D537" s="208"/>
    </row>
    <row r="538" spans="4:4">
      <c r="D538" s="208"/>
    </row>
    <row r="539" spans="4:4">
      <c r="D539" s="208"/>
    </row>
    <row r="540" spans="4:4">
      <c r="D540" s="208"/>
    </row>
    <row r="541" spans="4:4">
      <c r="D541" s="208"/>
    </row>
    <row r="542" spans="4:4">
      <c r="D542" s="208"/>
    </row>
    <row r="543" spans="4:4">
      <c r="D543" s="208"/>
    </row>
    <row r="544" spans="4:4">
      <c r="D544" s="208"/>
    </row>
    <row r="545" spans="4:4">
      <c r="D545" s="208"/>
    </row>
    <row r="546" spans="4:4">
      <c r="D546" s="208"/>
    </row>
    <row r="547" spans="4:4">
      <c r="D547" s="208"/>
    </row>
    <row r="548" spans="4:4">
      <c r="D548" s="208"/>
    </row>
    <row r="549" spans="4:4">
      <c r="D549" s="208"/>
    </row>
    <row r="550" spans="4:4">
      <c r="D550" s="208"/>
    </row>
    <row r="551" spans="4:4">
      <c r="D551" s="208"/>
    </row>
    <row r="552" spans="4:4">
      <c r="D552" s="208"/>
    </row>
    <row r="553" spans="4:4">
      <c r="D553" s="208"/>
    </row>
    <row r="554" spans="4:4">
      <c r="D554" s="208"/>
    </row>
    <row r="555" spans="4:4">
      <c r="D555" s="208"/>
    </row>
    <row r="556" spans="4:4">
      <c r="D556" s="208"/>
    </row>
    <row r="557" spans="4:4">
      <c r="D557" s="208"/>
    </row>
    <row r="558" spans="4:4">
      <c r="D558" s="208"/>
    </row>
    <row r="559" spans="4:4">
      <c r="D559" s="208"/>
    </row>
    <row r="560" spans="4:4">
      <c r="D560" s="208"/>
    </row>
    <row r="561" spans="4:4">
      <c r="D561" s="208"/>
    </row>
    <row r="562" spans="4:4">
      <c r="D562" s="208"/>
    </row>
    <row r="563" spans="4:4">
      <c r="D563" s="208"/>
    </row>
    <row r="564" spans="4:4">
      <c r="D564" s="208"/>
    </row>
    <row r="565" spans="4:4">
      <c r="D565" s="208"/>
    </row>
    <row r="566" spans="4:4">
      <c r="D566" s="208"/>
    </row>
    <row r="567" spans="4:4">
      <c r="D567" s="208"/>
    </row>
    <row r="568" spans="4:4">
      <c r="D568" s="208"/>
    </row>
    <row r="569" spans="4:4">
      <c r="D569" s="208"/>
    </row>
    <row r="570" spans="4:4">
      <c r="D570" s="208"/>
    </row>
    <row r="571" spans="4:4">
      <c r="D571" s="208"/>
    </row>
    <row r="572" spans="4:4">
      <c r="D572" s="208"/>
    </row>
    <row r="573" spans="4:4">
      <c r="D573" s="208"/>
    </row>
    <row r="574" spans="4:4">
      <c r="D574" s="208"/>
    </row>
    <row r="575" spans="4:4">
      <c r="D575" s="208"/>
    </row>
    <row r="576" spans="4:4">
      <c r="D576" s="208"/>
    </row>
    <row r="577" spans="4:4">
      <c r="D577" s="208"/>
    </row>
    <row r="578" spans="4:4">
      <c r="D578" s="208"/>
    </row>
    <row r="579" spans="4:4">
      <c r="D579" s="208"/>
    </row>
    <row r="580" spans="4:4">
      <c r="D580" s="208"/>
    </row>
    <row r="581" spans="4:4">
      <c r="D581" s="208"/>
    </row>
    <row r="582" spans="4:4">
      <c r="D582" s="208"/>
    </row>
    <row r="583" spans="4:4">
      <c r="D583" s="208"/>
    </row>
    <row r="584" spans="4:4">
      <c r="D584" s="208"/>
    </row>
    <row r="585" spans="4:4">
      <c r="D585" s="208"/>
    </row>
    <row r="586" spans="4:4">
      <c r="D586" s="208"/>
    </row>
    <row r="587" spans="4:4">
      <c r="D587" s="208"/>
    </row>
    <row r="588" spans="4:4">
      <c r="D588" s="208"/>
    </row>
    <row r="589" spans="4:4">
      <c r="D589" s="208"/>
    </row>
    <row r="590" spans="4:4">
      <c r="D590" s="208"/>
    </row>
    <row r="591" spans="4:4">
      <c r="D591" s="208"/>
    </row>
    <row r="592" spans="4:4">
      <c r="D592" s="208"/>
    </row>
    <row r="593" spans="4:4">
      <c r="D593" s="208"/>
    </row>
    <row r="594" spans="4:4">
      <c r="D594" s="208"/>
    </row>
    <row r="595" spans="4:4">
      <c r="D595" s="208"/>
    </row>
    <row r="596" spans="4:4">
      <c r="D596" s="208"/>
    </row>
    <row r="597" spans="4:4">
      <c r="D597" s="208"/>
    </row>
    <row r="598" spans="4:4">
      <c r="D598" s="208"/>
    </row>
    <row r="599" spans="4:4">
      <c r="D599" s="208"/>
    </row>
    <row r="600" spans="4:4">
      <c r="D600" s="208"/>
    </row>
    <row r="601" spans="4:4">
      <c r="D601" s="208"/>
    </row>
    <row r="602" spans="4:4">
      <c r="D602" s="208"/>
    </row>
    <row r="603" spans="4:4">
      <c r="D603" s="208"/>
    </row>
    <row r="604" spans="4:4">
      <c r="D604" s="208"/>
    </row>
    <row r="605" spans="4:4">
      <c r="D605" s="208"/>
    </row>
    <row r="606" spans="4:4">
      <c r="D606" s="208"/>
    </row>
    <row r="607" spans="4:4">
      <c r="D607" s="208"/>
    </row>
    <row r="608" spans="4:4">
      <c r="D608" s="208"/>
    </row>
    <row r="609" spans="4:4">
      <c r="D609" s="208"/>
    </row>
    <row r="610" spans="4:4">
      <c r="D610" s="208"/>
    </row>
    <row r="611" spans="4:4">
      <c r="D611" s="208"/>
    </row>
    <row r="612" spans="4:4">
      <c r="D612" s="208"/>
    </row>
    <row r="613" spans="4:4">
      <c r="D613" s="208"/>
    </row>
    <row r="614" spans="4:4">
      <c r="D614" s="208"/>
    </row>
    <row r="615" spans="4:4">
      <c r="D615" s="208"/>
    </row>
    <row r="616" spans="4:4">
      <c r="D616" s="208"/>
    </row>
    <row r="617" spans="4:4">
      <c r="D617" s="208"/>
    </row>
    <row r="618" spans="4:4">
      <c r="D618" s="208"/>
    </row>
    <row r="619" spans="4:4">
      <c r="D619" s="208"/>
    </row>
    <row r="620" spans="4:4">
      <c r="D620" s="208"/>
    </row>
    <row r="621" spans="4:4">
      <c r="D621" s="208"/>
    </row>
    <row r="622" spans="4:4">
      <c r="D622" s="208"/>
    </row>
    <row r="623" spans="4:4">
      <c r="D623" s="208"/>
    </row>
    <row r="624" spans="4:4">
      <c r="D624" s="208"/>
    </row>
    <row r="625" spans="4:4">
      <c r="D625" s="208"/>
    </row>
    <row r="626" spans="4:4">
      <c r="D626" s="208"/>
    </row>
    <row r="627" spans="4:4">
      <c r="D627" s="208"/>
    </row>
    <row r="628" spans="4:4">
      <c r="D628" s="208"/>
    </row>
    <row r="629" spans="4:4">
      <c r="D629" s="208"/>
    </row>
    <row r="630" spans="4:4">
      <c r="D630" s="208"/>
    </row>
    <row r="631" spans="4:4">
      <c r="D631" s="208"/>
    </row>
    <row r="632" spans="4:4">
      <c r="D632" s="208"/>
    </row>
    <row r="633" spans="4:4">
      <c r="D633" s="208"/>
    </row>
    <row r="634" spans="4:4">
      <c r="D634" s="208"/>
    </row>
    <row r="635" spans="4:4">
      <c r="D635" s="208"/>
    </row>
    <row r="636" spans="4:4">
      <c r="D636" s="208"/>
    </row>
    <row r="637" spans="4:4">
      <c r="D637" s="208"/>
    </row>
    <row r="638" spans="4:4">
      <c r="D638" s="208"/>
    </row>
    <row r="639" spans="4:4">
      <c r="D639" s="208"/>
    </row>
    <row r="640" spans="4:4">
      <c r="D640" s="208"/>
    </row>
    <row r="641" spans="4:4">
      <c r="D641" s="208"/>
    </row>
    <row r="642" spans="4:4">
      <c r="D642" s="208"/>
    </row>
    <row r="643" spans="4:4">
      <c r="D643" s="208"/>
    </row>
    <row r="644" spans="4:4">
      <c r="D644" s="208"/>
    </row>
    <row r="645" spans="4:4">
      <c r="D645" s="208"/>
    </row>
    <row r="646" spans="4:4">
      <c r="D646" s="208"/>
    </row>
    <row r="647" spans="4:4">
      <c r="D647" s="208"/>
    </row>
    <row r="648" spans="4:4">
      <c r="D648" s="208"/>
    </row>
    <row r="649" spans="4:4">
      <c r="D649" s="208"/>
    </row>
    <row r="650" spans="4:4">
      <c r="D650" s="208"/>
    </row>
    <row r="651" spans="4:4">
      <c r="D651" s="208"/>
    </row>
    <row r="652" spans="4:4">
      <c r="D652" s="208"/>
    </row>
    <row r="653" spans="4:4">
      <c r="D653" s="208"/>
    </row>
    <row r="654" spans="4:4">
      <c r="D654" s="208"/>
    </row>
    <row r="655" spans="4:4">
      <c r="D655" s="208"/>
    </row>
    <row r="656" spans="4:4">
      <c r="D656" s="208"/>
    </row>
    <row r="657" spans="4:4">
      <c r="D657" s="208"/>
    </row>
    <row r="658" spans="4:4">
      <c r="D658" s="208"/>
    </row>
    <row r="659" spans="4:4">
      <c r="D659" s="208"/>
    </row>
    <row r="660" spans="4:4">
      <c r="D660" s="208"/>
    </row>
    <row r="661" spans="4:4">
      <c r="D661" s="208"/>
    </row>
    <row r="662" spans="4:4">
      <c r="D662" s="208"/>
    </row>
    <row r="663" spans="4:4">
      <c r="D663" s="208"/>
    </row>
    <row r="664" spans="4:4">
      <c r="D664" s="208"/>
    </row>
    <row r="665" spans="4:4">
      <c r="D665" s="208"/>
    </row>
    <row r="666" spans="4:4">
      <c r="D666" s="208"/>
    </row>
    <row r="667" spans="4:4">
      <c r="D667" s="208"/>
    </row>
    <row r="668" spans="4:4">
      <c r="D668" s="208"/>
    </row>
    <row r="669" spans="4:4">
      <c r="D669" s="208"/>
    </row>
    <row r="670" spans="4:4">
      <c r="D670" s="208"/>
    </row>
    <row r="671" spans="4:4">
      <c r="D671" s="208"/>
    </row>
    <row r="672" spans="4:4">
      <c r="D672" s="208"/>
    </row>
    <row r="673" spans="4:4">
      <c r="D673" s="208"/>
    </row>
    <row r="674" spans="4:4">
      <c r="D674" s="208"/>
    </row>
    <row r="675" spans="4:4">
      <c r="D675" s="208"/>
    </row>
    <row r="676" spans="4:4">
      <c r="D676" s="208"/>
    </row>
    <row r="677" spans="4:4">
      <c r="D677" s="208"/>
    </row>
    <row r="678" spans="4:4">
      <c r="D678" s="208"/>
    </row>
    <row r="679" spans="4:4">
      <c r="D679" s="208"/>
    </row>
    <row r="680" spans="4:4">
      <c r="D680" s="208"/>
    </row>
    <row r="681" spans="4:4">
      <c r="D681" s="208"/>
    </row>
    <row r="682" spans="4:4">
      <c r="D682" s="208"/>
    </row>
    <row r="683" spans="4:4">
      <c r="D683" s="208"/>
    </row>
    <row r="684" spans="4:4">
      <c r="D684" s="208"/>
    </row>
    <row r="685" spans="4:4">
      <c r="D685" s="208"/>
    </row>
    <row r="686" spans="4:4">
      <c r="D686" s="208"/>
    </row>
    <row r="687" spans="4:4">
      <c r="D687" s="208"/>
    </row>
    <row r="688" spans="4:4">
      <c r="D688" s="208"/>
    </row>
    <row r="689" spans="4:4">
      <c r="D689" s="208"/>
    </row>
    <row r="690" spans="4:4">
      <c r="D690" s="208"/>
    </row>
    <row r="691" spans="4:4">
      <c r="D691" s="208"/>
    </row>
    <row r="692" spans="4:4">
      <c r="D692" s="208"/>
    </row>
    <row r="693" spans="4:4">
      <c r="D693" s="208"/>
    </row>
    <row r="694" spans="4:4">
      <c r="D694" s="208"/>
    </row>
    <row r="695" spans="4:4">
      <c r="D695" s="208"/>
    </row>
    <row r="696" spans="4:4">
      <c r="D696" s="208"/>
    </row>
    <row r="697" spans="4:4">
      <c r="D697" s="208"/>
    </row>
    <row r="698" spans="4:4">
      <c r="D698" s="208"/>
    </row>
    <row r="699" spans="4:4">
      <c r="D699" s="208"/>
    </row>
    <row r="700" spans="4:4">
      <c r="D700" s="208"/>
    </row>
    <row r="701" spans="4:4">
      <c r="D701" s="208"/>
    </row>
    <row r="702" spans="4:4">
      <c r="D702" s="208"/>
    </row>
    <row r="703" spans="4:4">
      <c r="D703" s="208"/>
    </row>
    <row r="704" spans="4:4">
      <c r="D704" s="208"/>
    </row>
    <row r="705" spans="4:4">
      <c r="D705" s="208"/>
    </row>
    <row r="706" spans="4:4">
      <c r="D706" s="208"/>
    </row>
    <row r="707" spans="4:4">
      <c r="D707" s="208"/>
    </row>
    <row r="708" spans="4:4">
      <c r="D708" s="208"/>
    </row>
    <row r="709" spans="4:4">
      <c r="D709" s="208"/>
    </row>
    <row r="710" spans="4:4">
      <c r="D710" s="208"/>
    </row>
    <row r="711" spans="4:4">
      <c r="D711" s="208"/>
    </row>
    <row r="712" spans="4:4">
      <c r="D712" s="208"/>
    </row>
    <row r="713" spans="4:4">
      <c r="D713" s="208"/>
    </row>
    <row r="714" spans="4:4">
      <c r="D714" s="208"/>
    </row>
    <row r="715" spans="4:4">
      <c r="D715" s="208"/>
    </row>
    <row r="716" spans="4:4">
      <c r="D716" s="208"/>
    </row>
    <row r="717" spans="4:4">
      <c r="D717" s="208"/>
    </row>
    <row r="718" spans="4:4">
      <c r="D718" s="208"/>
    </row>
    <row r="719" spans="4:4">
      <c r="D719" s="208"/>
    </row>
    <row r="720" spans="4:4">
      <c r="D720" s="208"/>
    </row>
    <row r="721" spans="4:4">
      <c r="D721" s="208"/>
    </row>
    <row r="722" spans="4:4">
      <c r="D722" s="208"/>
    </row>
    <row r="723" spans="4:4">
      <c r="D723" s="208"/>
    </row>
    <row r="724" spans="4:4">
      <c r="D724" s="208"/>
    </row>
    <row r="725" spans="4:4">
      <c r="D725" s="208"/>
    </row>
    <row r="726" spans="4:4">
      <c r="D726" s="208"/>
    </row>
    <row r="727" spans="4:4">
      <c r="D727" s="208"/>
    </row>
    <row r="728" spans="4:4">
      <c r="D728" s="208"/>
    </row>
    <row r="729" spans="4:4">
      <c r="D729" s="208"/>
    </row>
    <row r="730" spans="4:4">
      <c r="D730" s="208"/>
    </row>
    <row r="731" spans="4:4">
      <c r="D731" s="208"/>
    </row>
    <row r="732" spans="4:4">
      <c r="D732" s="208"/>
    </row>
    <row r="733" spans="4:4">
      <c r="D733" s="208"/>
    </row>
    <row r="734" spans="4:4">
      <c r="D734" s="208"/>
    </row>
    <row r="735" spans="4:4">
      <c r="D735" s="208"/>
    </row>
    <row r="736" spans="4:4">
      <c r="D736" s="208"/>
    </row>
    <row r="737" spans="4:4">
      <c r="D737" s="208"/>
    </row>
    <row r="738" spans="4:4">
      <c r="D738" s="208"/>
    </row>
    <row r="739" spans="4:4">
      <c r="D739" s="208"/>
    </row>
    <row r="740" spans="4:4">
      <c r="D740" s="208"/>
    </row>
    <row r="741" spans="4:4">
      <c r="D741" s="208"/>
    </row>
    <row r="742" spans="4:4">
      <c r="D742" s="208"/>
    </row>
    <row r="743" spans="4:4">
      <c r="D743" s="208"/>
    </row>
    <row r="744" spans="4:4">
      <c r="D744" s="208"/>
    </row>
    <row r="745" spans="4:4">
      <c r="D745" s="208"/>
    </row>
    <row r="746" spans="4:4">
      <c r="D746" s="208"/>
    </row>
    <row r="747" spans="4:4">
      <c r="D747" s="208"/>
    </row>
    <row r="748" spans="4:4">
      <c r="D748" s="208"/>
    </row>
    <row r="749" spans="4:4">
      <c r="D749" s="208"/>
    </row>
    <row r="750" spans="4:4">
      <c r="D750" s="208"/>
    </row>
    <row r="751" spans="4:4">
      <c r="D751" s="208"/>
    </row>
    <row r="752" spans="4:4">
      <c r="D752" s="208"/>
    </row>
    <row r="753" spans="4:4">
      <c r="D753" s="208"/>
    </row>
    <row r="754" spans="4:4">
      <c r="D754" s="208"/>
    </row>
    <row r="755" spans="4:4">
      <c r="D755" s="208"/>
    </row>
    <row r="756" spans="4:4">
      <c r="D756" s="208"/>
    </row>
    <row r="757" spans="4:4">
      <c r="D757" s="208"/>
    </row>
    <row r="758" spans="4:4">
      <c r="D758" s="208"/>
    </row>
    <row r="759" spans="4:4">
      <c r="D759" s="208"/>
    </row>
    <row r="760" spans="4:4">
      <c r="D760" s="208"/>
    </row>
    <row r="761" spans="4:4">
      <c r="D761" s="208"/>
    </row>
    <row r="762" spans="4:4">
      <c r="D762" s="208"/>
    </row>
    <row r="763" spans="4:4">
      <c r="D763" s="208"/>
    </row>
    <row r="764" spans="4:4">
      <c r="D764" s="208"/>
    </row>
    <row r="765" spans="4:4">
      <c r="D765" s="208"/>
    </row>
    <row r="766" spans="4:4">
      <c r="D766" s="208"/>
    </row>
    <row r="767" spans="4:4">
      <c r="D767" s="208"/>
    </row>
    <row r="768" spans="4:4">
      <c r="D768" s="208"/>
    </row>
    <row r="769" spans="4:4">
      <c r="D769" s="208"/>
    </row>
    <row r="770" spans="4:4">
      <c r="D770" s="208"/>
    </row>
    <row r="771" spans="4:4">
      <c r="D771" s="208"/>
    </row>
    <row r="772" spans="4:4">
      <c r="D772" s="208"/>
    </row>
    <row r="773" spans="4:4">
      <c r="D773" s="208"/>
    </row>
    <row r="774" spans="4:4">
      <c r="D774" s="208"/>
    </row>
    <row r="775" spans="4:4">
      <c r="D775" s="208"/>
    </row>
    <row r="776" spans="4:4">
      <c r="D776" s="208"/>
    </row>
    <row r="777" spans="4:4">
      <c r="D777" s="208"/>
    </row>
    <row r="778" spans="4:4">
      <c r="D778" s="208"/>
    </row>
    <row r="779" spans="4:4">
      <c r="D779" s="208"/>
    </row>
    <row r="780" spans="4:4">
      <c r="D780" s="208"/>
    </row>
    <row r="781" spans="4:4">
      <c r="D781" s="208"/>
    </row>
    <row r="782" spans="4:4">
      <c r="D782" s="208"/>
    </row>
    <row r="783" spans="4:4">
      <c r="D783" s="208"/>
    </row>
    <row r="784" spans="4:4">
      <c r="D784" s="208"/>
    </row>
    <row r="785" spans="4:4">
      <c r="D785" s="208"/>
    </row>
    <row r="786" spans="4:4">
      <c r="D786" s="208"/>
    </row>
    <row r="787" spans="4:4">
      <c r="D787" s="208"/>
    </row>
    <row r="788" spans="4:4">
      <c r="D788" s="208"/>
    </row>
    <row r="789" spans="4:4">
      <c r="D789" s="208"/>
    </row>
    <row r="790" spans="4:4">
      <c r="D790" s="208"/>
    </row>
    <row r="791" spans="4:4">
      <c r="D791" s="208"/>
    </row>
    <row r="792" spans="4:4">
      <c r="D792" s="208"/>
    </row>
    <row r="793" spans="4:4">
      <c r="D793" s="208"/>
    </row>
    <row r="794" spans="4:4">
      <c r="D794" s="208"/>
    </row>
    <row r="795" spans="4:4">
      <c r="D795" s="208"/>
    </row>
    <row r="796" spans="4:4">
      <c r="D796" s="208"/>
    </row>
    <row r="797" spans="4:4">
      <c r="D797" s="208"/>
    </row>
    <row r="798" spans="4:4">
      <c r="D798" s="208"/>
    </row>
    <row r="799" spans="4:4">
      <c r="D799" s="208"/>
    </row>
    <row r="800" spans="4:4">
      <c r="D800" s="208"/>
    </row>
    <row r="801" spans="4:4">
      <c r="D801" s="208"/>
    </row>
    <row r="802" spans="4:4">
      <c r="D802" s="208"/>
    </row>
    <row r="803" spans="4:4">
      <c r="D803" s="208"/>
    </row>
    <row r="804" spans="4:4">
      <c r="D804" s="208"/>
    </row>
    <row r="805" spans="4:4">
      <c r="D805" s="208"/>
    </row>
    <row r="806" spans="4:4">
      <c r="D806" s="208"/>
    </row>
    <row r="807" spans="4:4">
      <c r="D807" s="208"/>
    </row>
    <row r="808" spans="4:4">
      <c r="D808" s="208"/>
    </row>
    <row r="809" spans="4:4">
      <c r="D809" s="208"/>
    </row>
    <row r="810" spans="4:4">
      <c r="D810" s="208"/>
    </row>
    <row r="811" spans="4:4">
      <c r="D811" s="208"/>
    </row>
    <row r="812" spans="4:4">
      <c r="D812" s="208"/>
    </row>
    <row r="813" spans="4:4">
      <c r="D813" s="208"/>
    </row>
    <row r="814" spans="4:4">
      <c r="D814" s="208"/>
    </row>
    <row r="815" spans="4:4">
      <c r="D815" s="208"/>
    </row>
    <row r="816" spans="4:4">
      <c r="D816" s="208"/>
    </row>
    <row r="817" spans="4:4">
      <c r="D817" s="208"/>
    </row>
    <row r="818" spans="4:4">
      <c r="D818" s="208"/>
    </row>
    <row r="819" spans="4:4">
      <c r="D819" s="208"/>
    </row>
    <row r="820" spans="4:4">
      <c r="D820" s="208"/>
    </row>
    <row r="821" spans="4:4">
      <c r="D821" s="208"/>
    </row>
    <row r="822" spans="4:4">
      <c r="D822" s="208"/>
    </row>
    <row r="823" spans="4:4">
      <c r="D823" s="208"/>
    </row>
    <row r="824" spans="4:4">
      <c r="D824" s="208"/>
    </row>
    <row r="825" spans="4:4">
      <c r="D825" s="208"/>
    </row>
    <row r="826" spans="4:4">
      <c r="D826" s="208"/>
    </row>
    <row r="827" spans="4:4">
      <c r="D827" s="208"/>
    </row>
    <row r="828" spans="4:4">
      <c r="D828" s="208"/>
    </row>
    <row r="829" spans="4:4">
      <c r="D829" s="208"/>
    </row>
    <row r="830" spans="4:4">
      <c r="D830" s="208"/>
    </row>
    <row r="831" spans="4:4">
      <c r="D831" s="208"/>
    </row>
    <row r="832" spans="4:4">
      <c r="D832" s="208"/>
    </row>
    <row r="833" spans="4:4">
      <c r="D833" s="208"/>
    </row>
    <row r="834" spans="4:4">
      <c r="D834" s="208"/>
    </row>
    <row r="835" spans="4:4">
      <c r="D835" s="208"/>
    </row>
    <row r="836" spans="4:4">
      <c r="D836" s="208"/>
    </row>
    <row r="837" spans="4:4">
      <c r="D837" s="208"/>
    </row>
    <row r="838" spans="4:4">
      <c r="D838" s="208"/>
    </row>
    <row r="839" spans="4:4">
      <c r="D839" s="208"/>
    </row>
    <row r="840" spans="4:4">
      <c r="D840" s="208"/>
    </row>
    <row r="841" spans="4:4">
      <c r="D841" s="208"/>
    </row>
    <row r="842" spans="4:4">
      <c r="D842" s="208"/>
    </row>
    <row r="843" spans="4:4">
      <c r="D843" s="208"/>
    </row>
    <row r="844" spans="4:4">
      <c r="D844" s="208"/>
    </row>
    <row r="845" spans="4:4">
      <c r="D845" s="208"/>
    </row>
    <row r="846" spans="4:4">
      <c r="D846" s="208"/>
    </row>
    <row r="847" spans="4:4">
      <c r="D847" s="208"/>
    </row>
    <row r="848" spans="4:4">
      <c r="D848" s="208"/>
    </row>
    <row r="849" spans="4:4">
      <c r="D849" s="208"/>
    </row>
    <row r="850" spans="4:4">
      <c r="D850" s="208"/>
    </row>
    <row r="851" spans="4:4">
      <c r="D851" s="208"/>
    </row>
    <row r="852" spans="4:4">
      <c r="D852" s="208"/>
    </row>
    <row r="853" spans="4:4">
      <c r="D853" s="208"/>
    </row>
    <row r="854" spans="4:4">
      <c r="D854" s="208"/>
    </row>
    <row r="855" spans="4:4">
      <c r="D855" s="208"/>
    </row>
    <row r="856" spans="4:4">
      <c r="D856" s="208"/>
    </row>
    <row r="857" spans="4:4">
      <c r="D857" s="208"/>
    </row>
    <row r="858" spans="4:4">
      <c r="D858" s="208"/>
    </row>
    <row r="859" spans="4:4">
      <c r="D859" s="208"/>
    </row>
    <row r="860" spans="4:4">
      <c r="D860" s="208"/>
    </row>
    <row r="861" spans="4:4">
      <c r="D861" s="208"/>
    </row>
    <row r="862" spans="4:4">
      <c r="D862" s="208"/>
    </row>
    <row r="863" spans="4:4">
      <c r="D863" s="208"/>
    </row>
    <row r="864" spans="4:4">
      <c r="D864" s="208"/>
    </row>
    <row r="865" spans="4:4">
      <c r="D865" s="208"/>
    </row>
    <row r="866" spans="4:4">
      <c r="D866" s="208"/>
    </row>
    <row r="867" spans="4:4">
      <c r="D867" s="208"/>
    </row>
    <row r="868" spans="4:4">
      <c r="D868" s="208"/>
    </row>
    <row r="869" spans="4:4">
      <c r="D869" s="208"/>
    </row>
    <row r="870" spans="4:4">
      <c r="D870" s="208"/>
    </row>
    <row r="871" spans="4:4">
      <c r="D871" s="208"/>
    </row>
    <row r="872" spans="4:4">
      <c r="D872" s="208"/>
    </row>
    <row r="873" spans="4:4">
      <c r="D873" s="208"/>
    </row>
    <row r="874" spans="4:4">
      <c r="D874" s="208"/>
    </row>
    <row r="875" spans="4:4">
      <c r="D875" s="208"/>
    </row>
    <row r="876" spans="4:4">
      <c r="D876" s="208"/>
    </row>
    <row r="877" spans="4:4">
      <c r="D877" s="208"/>
    </row>
    <row r="878" spans="4:4">
      <c r="D878" s="208"/>
    </row>
    <row r="879" spans="4:4">
      <c r="D879" s="208"/>
    </row>
    <row r="880" spans="4:4">
      <c r="D880" s="208"/>
    </row>
    <row r="881" spans="4:4">
      <c r="D881" s="208"/>
    </row>
    <row r="882" spans="4:4">
      <c r="D882" s="208"/>
    </row>
    <row r="883" spans="4:4">
      <c r="D883" s="208"/>
    </row>
    <row r="884" spans="4:4">
      <c r="D884" s="208"/>
    </row>
    <row r="885" spans="4:4">
      <c r="D885" s="208"/>
    </row>
    <row r="886" spans="4:4">
      <c r="D886" s="208"/>
    </row>
    <row r="887" spans="4:4">
      <c r="D887" s="208"/>
    </row>
    <row r="888" spans="4:4">
      <c r="D888" s="208"/>
    </row>
    <row r="889" spans="4:4">
      <c r="D889" s="208"/>
    </row>
    <row r="890" spans="4:4">
      <c r="D890" s="208"/>
    </row>
    <row r="891" spans="4:4">
      <c r="D891" s="208"/>
    </row>
    <row r="892" spans="4:4">
      <c r="D892" s="208"/>
    </row>
    <row r="893" spans="4:4">
      <c r="D893" s="208"/>
    </row>
    <row r="894" spans="4:4">
      <c r="D894" s="208"/>
    </row>
    <row r="895" spans="4:4">
      <c r="D895" s="208"/>
    </row>
    <row r="896" spans="4:4">
      <c r="D896" s="208"/>
    </row>
    <row r="897" spans="4:4">
      <c r="D897" s="208"/>
    </row>
    <row r="898" spans="4:4">
      <c r="D898" s="208"/>
    </row>
    <row r="899" spans="4:4">
      <c r="D899" s="208"/>
    </row>
    <row r="900" spans="4:4">
      <c r="D900" s="208"/>
    </row>
    <row r="901" spans="4:4">
      <c r="D901" s="208"/>
    </row>
    <row r="902" spans="4:4">
      <c r="D902" s="208"/>
    </row>
    <row r="903" spans="4:4">
      <c r="D903" s="208"/>
    </row>
    <row r="904" spans="4:4">
      <c r="D904" s="208"/>
    </row>
    <row r="905" spans="4:4">
      <c r="D905" s="208"/>
    </row>
    <row r="906" spans="4:4">
      <c r="D906" s="208"/>
    </row>
    <row r="907" spans="4:4">
      <c r="D907" s="208"/>
    </row>
    <row r="908" spans="4:4">
      <c r="D908" s="208"/>
    </row>
    <row r="909" spans="4:4">
      <c r="D909" s="208"/>
    </row>
    <row r="910" spans="4:4">
      <c r="D910" s="208"/>
    </row>
    <row r="911" spans="4:4">
      <c r="D911" s="208"/>
    </row>
    <row r="912" spans="4:4">
      <c r="D912" s="208"/>
    </row>
    <row r="913" spans="4:4">
      <c r="D913" s="208"/>
    </row>
    <row r="914" spans="4:4">
      <c r="D914" s="208"/>
    </row>
    <row r="915" spans="4:4">
      <c r="D915" s="208"/>
    </row>
    <row r="916" spans="4:4">
      <c r="D916" s="208"/>
    </row>
    <row r="917" spans="4:4">
      <c r="D917" s="208"/>
    </row>
    <row r="918" spans="4:4">
      <c r="D918" s="208"/>
    </row>
    <row r="919" spans="4:4">
      <c r="D919" s="208"/>
    </row>
    <row r="920" spans="4:4">
      <c r="D920" s="208"/>
    </row>
    <row r="921" spans="4:4">
      <c r="D921" s="208"/>
    </row>
    <row r="922" spans="4:4">
      <c r="D922" s="208"/>
    </row>
    <row r="923" spans="4:4">
      <c r="D923" s="208"/>
    </row>
    <row r="924" spans="4:4">
      <c r="D924" s="208"/>
    </row>
    <row r="925" spans="4:4">
      <c r="D925" s="208"/>
    </row>
    <row r="926" spans="4:4">
      <c r="D926" s="208"/>
    </row>
    <row r="927" spans="4:4">
      <c r="D927" s="208"/>
    </row>
    <row r="928" spans="4:4">
      <c r="D928" s="208"/>
    </row>
    <row r="929" spans="4:4">
      <c r="D929" s="208"/>
    </row>
    <row r="930" spans="4:4">
      <c r="D930" s="208"/>
    </row>
    <row r="931" spans="4:4">
      <c r="D931" s="208"/>
    </row>
    <row r="932" spans="4:4">
      <c r="D932" s="208"/>
    </row>
    <row r="933" spans="4:4">
      <c r="D933" s="208"/>
    </row>
    <row r="934" spans="4:4">
      <c r="D934" s="208"/>
    </row>
    <row r="935" spans="4:4">
      <c r="D935" s="208"/>
    </row>
    <row r="936" spans="4:4">
      <c r="D936" s="208"/>
    </row>
    <row r="937" spans="4:4">
      <c r="D937" s="208"/>
    </row>
    <row r="938" spans="4:4">
      <c r="D938" s="208"/>
    </row>
    <row r="939" spans="4:4">
      <c r="D939" s="208"/>
    </row>
    <row r="940" spans="4:4">
      <c r="D940" s="208"/>
    </row>
    <row r="941" spans="4:4">
      <c r="D941" s="208"/>
    </row>
    <row r="942" spans="4:4">
      <c r="D942" s="208"/>
    </row>
    <row r="943" spans="4:4">
      <c r="D943" s="208"/>
    </row>
    <row r="944" spans="4:4">
      <c r="D944" s="208"/>
    </row>
    <row r="945" spans="4:4">
      <c r="D945" s="208"/>
    </row>
    <row r="946" spans="4:4">
      <c r="D946" s="208"/>
    </row>
    <row r="947" spans="4:4">
      <c r="D947" s="208"/>
    </row>
    <row r="948" spans="4:4">
      <c r="D948" s="208"/>
    </row>
    <row r="949" spans="4:4">
      <c r="D949" s="208"/>
    </row>
    <row r="950" spans="4:4">
      <c r="D950" s="208"/>
    </row>
    <row r="951" spans="4:4">
      <c r="D951" s="208"/>
    </row>
    <row r="952" spans="4:4">
      <c r="D952" s="208"/>
    </row>
    <row r="953" spans="4:4">
      <c r="D953" s="208"/>
    </row>
    <row r="954" spans="4:4">
      <c r="D954" s="208"/>
    </row>
    <row r="955" spans="4:4">
      <c r="D955" s="208"/>
    </row>
    <row r="956" spans="4:4">
      <c r="D956" s="208"/>
    </row>
    <row r="957" spans="4:4">
      <c r="D957" s="208"/>
    </row>
    <row r="958" spans="4:4">
      <c r="D958" s="208"/>
    </row>
    <row r="959" spans="4:4">
      <c r="D959" s="208"/>
    </row>
    <row r="960" spans="4:4">
      <c r="D960" s="208"/>
    </row>
    <row r="961" spans="4:4">
      <c r="D961" s="208"/>
    </row>
    <row r="962" spans="4:4">
      <c r="D962" s="208"/>
    </row>
    <row r="963" spans="4:4">
      <c r="D963" s="208"/>
    </row>
    <row r="964" spans="4:4">
      <c r="D964" s="208"/>
    </row>
    <row r="965" spans="4:4">
      <c r="D965" s="208"/>
    </row>
    <row r="966" spans="4:4">
      <c r="D966" s="208"/>
    </row>
    <row r="967" spans="4:4">
      <c r="D967" s="208"/>
    </row>
    <row r="968" spans="4:4">
      <c r="D968" s="208"/>
    </row>
    <row r="969" spans="4:4">
      <c r="D969" s="208"/>
    </row>
    <row r="970" spans="4:4">
      <c r="D970" s="208"/>
    </row>
    <row r="971" spans="4:4">
      <c r="D971" s="208"/>
    </row>
    <row r="972" spans="4:4">
      <c r="D972" s="208"/>
    </row>
    <row r="973" spans="4:4">
      <c r="D973" s="208"/>
    </row>
    <row r="974" spans="4:4">
      <c r="D974" s="208"/>
    </row>
    <row r="975" spans="4:4">
      <c r="D975" s="208"/>
    </row>
    <row r="976" spans="4:4">
      <c r="D976" s="208"/>
    </row>
    <row r="977" spans="4:4">
      <c r="D977" s="208"/>
    </row>
    <row r="978" spans="4:4">
      <c r="D978" s="208"/>
    </row>
    <row r="979" spans="4:4">
      <c r="D979" s="208"/>
    </row>
    <row r="980" spans="4:4">
      <c r="D980" s="208"/>
    </row>
    <row r="981" spans="4:4">
      <c r="D981" s="208"/>
    </row>
    <row r="982" spans="4:4">
      <c r="D982" s="208"/>
    </row>
    <row r="983" spans="4:4">
      <c r="D983" s="208"/>
    </row>
    <row r="984" spans="4:4">
      <c r="D984" s="208"/>
    </row>
    <row r="985" spans="4:4">
      <c r="D985" s="208"/>
    </row>
    <row r="986" spans="4:4">
      <c r="D986" s="208"/>
    </row>
    <row r="987" spans="4:4">
      <c r="D987" s="208"/>
    </row>
    <row r="988" spans="4:4">
      <c r="D988" s="208"/>
    </row>
    <row r="989" spans="4:4">
      <c r="D989" s="208"/>
    </row>
    <row r="990" spans="4:4">
      <c r="D990" s="208"/>
    </row>
    <row r="991" spans="4:4">
      <c r="D991" s="208"/>
    </row>
    <row r="992" spans="4:4">
      <c r="D992" s="208"/>
    </row>
    <row r="993" spans="4:4">
      <c r="D993" s="208"/>
    </row>
    <row r="994" spans="4:4">
      <c r="D994" s="208"/>
    </row>
    <row r="995" spans="4:4">
      <c r="D995" s="208"/>
    </row>
    <row r="996" spans="4:4">
      <c r="D996" s="208"/>
    </row>
    <row r="997" spans="4:4">
      <c r="D997" s="208"/>
    </row>
    <row r="998" spans="4:4">
      <c r="D998" s="208"/>
    </row>
    <row r="999" spans="4:4">
      <c r="D999" s="208"/>
    </row>
    <row r="1000" spans="4:4">
      <c r="D1000" s="208"/>
    </row>
    <row r="1001" spans="4:4">
      <c r="D1001" s="208"/>
    </row>
    <row r="1002" spans="4:4">
      <c r="D1002" s="208"/>
    </row>
    <row r="1003" spans="4:4">
      <c r="D1003" s="208"/>
    </row>
    <row r="1004" spans="4:4">
      <c r="D1004" s="208"/>
    </row>
    <row r="1005" spans="4:4">
      <c r="D1005" s="208"/>
    </row>
    <row r="1006" spans="4:4">
      <c r="D1006" s="208"/>
    </row>
    <row r="1007" spans="4:4">
      <c r="D1007" s="208"/>
    </row>
    <row r="1008" spans="4:4">
      <c r="D1008" s="208"/>
    </row>
    <row r="1009" spans="4:4">
      <c r="D1009" s="208"/>
    </row>
    <row r="1010" spans="4:4">
      <c r="D1010" s="208"/>
    </row>
    <row r="1011" spans="4:4">
      <c r="D1011" s="208"/>
    </row>
    <row r="1012" spans="4:4">
      <c r="D1012" s="208"/>
    </row>
    <row r="1013" spans="4:4">
      <c r="D1013" s="208"/>
    </row>
    <row r="1014" spans="4:4">
      <c r="D1014" s="208"/>
    </row>
    <row r="1015" spans="4:4">
      <c r="D1015" s="208"/>
    </row>
    <row r="1016" spans="4:4">
      <c r="D1016" s="208"/>
    </row>
    <row r="1017" spans="4:4">
      <c r="D1017" s="208"/>
    </row>
    <row r="1018" spans="4:4">
      <c r="D1018" s="208"/>
    </row>
    <row r="1019" spans="4:4">
      <c r="D1019" s="208"/>
    </row>
    <row r="1020" spans="4:4">
      <c r="D1020" s="208"/>
    </row>
    <row r="1021" spans="4:4">
      <c r="D1021" s="208"/>
    </row>
    <row r="1022" spans="4:4">
      <c r="D1022" s="208"/>
    </row>
    <row r="1023" spans="4:4">
      <c r="D1023" s="208"/>
    </row>
    <row r="1024" spans="4:4">
      <c r="D1024" s="208"/>
    </row>
    <row r="1025" spans="4:4">
      <c r="D1025" s="208"/>
    </row>
    <row r="1026" spans="4:4">
      <c r="D1026" s="208"/>
    </row>
    <row r="1027" spans="4:4">
      <c r="D1027" s="208"/>
    </row>
    <row r="1028" spans="4:4">
      <c r="D1028" s="208"/>
    </row>
    <row r="1029" spans="4:4">
      <c r="D1029" s="208"/>
    </row>
    <row r="1030" spans="4:4">
      <c r="D1030" s="208"/>
    </row>
    <row r="1031" spans="4:4">
      <c r="D1031" s="208"/>
    </row>
    <row r="1032" spans="4:4">
      <c r="D1032" s="208"/>
    </row>
    <row r="1033" spans="4:4">
      <c r="D1033" s="208"/>
    </row>
    <row r="1034" spans="4:4">
      <c r="D1034" s="208"/>
    </row>
    <row r="1035" spans="4:4">
      <c r="D1035" s="208"/>
    </row>
    <row r="1036" spans="4:4">
      <c r="D1036" s="208"/>
    </row>
    <row r="1037" spans="4:4">
      <c r="D1037" s="208"/>
    </row>
    <row r="1038" spans="4:4">
      <c r="D1038" s="208"/>
    </row>
    <row r="1039" spans="4:4">
      <c r="D1039" s="208"/>
    </row>
    <row r="1040" spans="4:4">
      <c r="D1040" s="208"/>
    </row>
    <row r="1041" spans="4:4">
      <c r="D1041" s="208"/>
    </row>
    <row r="1042" spans="4:4">
      <c r="D1042" s="208"/>
    </row>
    <row r="1043" spans="4:4">
      <c r="D1043" s="208"/>
    </row>
    <row r="1044" spans="4:4">
      <c r="D1044" s="208"/>
    </row>
    <row r="1045" spans="4:4">
      <c r="D1045" s="208"/>
    </row>
    <row r="1046" spans="4:4">
      <c r="D1046" s="208"/>
    </row>
    <row r="1047" spans="4:4">
      <c r="D1047" s="208"/>
    </row>
    <row r="1048" spans="4:4">
      <c r="D1048" s="208"/>
    </row>
    <row r="1049" spans="4:4">
      <c r="D1049" s="208"/>
    </row>
    <row r="1050" spans="4:4">
      <c r="D1050" s="208"/>
    </row>
    <row r="1051" spans="4:4">
      <c r="D1051" s="208"/>
    </row>
    <row r="1052" spans="4:4">
      <c r="D1052" s="208"/>
    </row>
    <row r="1053" spans="4:4">
      <c r="D1053" s="208"/>
    </row>
    <row r="1054" spans="4:4">
      <c r="D1054" s="208"/>
    </row>
    <row r="1055" spans="4:4">
      <c r="D1055" s="208"/>
    </row>
    <row r="1056" spans="4:4">
      <c r="D1056" s="208"/>
    </row>
    <row r="1057" spans="4:4">
      <c r="D1057" s="208"/>
    </row>
    <row r="1058" spans="4:4">
      <c r="D1058" s="208"/>
    </row>
    <row r="1059" spans="4:4">
      <c r="D1059" s="208"/>
    </row>
    <row r="1060" spans="4:4">
      <c r="D1060" s="208"/>
    </row>
    <row r="1061" spans="4:4">
      <c r="D1061" s="208"/>
    </row>
    <row r="1062" spans="4:4">
      <c r="D1062" s="208"/>
    </row>
    <row r="1063" spans="4:4">
      <c r="D1063" s="208"/>
    </row>
    <row r="1064" spans="4:4">
      <c r="D1064" s="208"/>
    </row>
    <row r="1065" spans="4:4">
      <c r="D1065" s="208"/>
    </row>
    <row r="1066" spans="4:4">
      <c r="D1066" s="208"/>
    </row>
    <row r="1067" spans="4:4">
      <c r="D1067" s="208"/>
    </row>
    <row r="1068" spans="4:4">
      <c r="D1068" s="208"/>
    </row>
    <row r="1069" spans="4:4">
      <c r="D1069" s="208"/>
    </row>
    <row r="1070" spans="4:4">
      <c r="D1070" s="208"/>
    </row>
    <row r="1071" spans="4:4">
      <c r="D1071" s="208"/>
    </row>
    <row r="1072" spans="4:4">
      <c r="D1072" s="208"/>
    </row>
    <row r="1073" spans="4:4">
      <c r="D1073" s="208"/>
    </row>
    <row r="1074" spans="4:4">
      <c r="D1074" s="208"/>
    </row>
    <row r="1075" spans="4:4">
      <c r="D1075" s="208"/>
    </row>
    <row r="1076" spans="4:4">
      <c r="D1076" s="208"/>
    </row>
    <row r="1077" spans="4:4">
      <c r="D1077" s="208"/>
    </row>
    <row r="1078" spans="4:4">
      <c r="D1078" s="208"/>
    </row>
    <row r="1079" spans="4:4">
      <c r="D1079" s="208"/>
    </row>
    <row r="1080" spans="4:4">
      <c r="D1080" s="208"/>
    </row>
    <row r="1081" spans="4:4">
      <c r="D1081" s="208"/>
    </row>
    <row r="1082" spans="4:4">
      <c r="D1082" s="208"/>
    </row>
    <row r="1083" spans="4:4">
      <c r="D1083" s="208"/>
    </row>
    <row r="1084" spans="4:4">
      <c r="D1084" s="208"/>
    </row>
    <row r="1085" spans="4:4">
      <c r="D1085" s="208"/>
    </row>
    <row r="1086" spans="4:4">
      <c r="D1086" s="208"/>
    </row>
    <row r="1087" spans="4:4">
      <c r="D1087" s="208"/>
    </row>
    <row r="1088" spans="4:4">
      <c r="D1088" s="208"/>
    </row>
    <row r="1089" spans="4:4">
      <c r="D1089" s="208"/>
    </row>
    <row r="1090" spans="4:4">
      <c r="D1090" s="208"/>
    </row>
    <row r="1091" spans="4:4">
      <c r="D1091" s="208"/>
    </row>
    <row r="1092" spans="4:4">
      <c r="D1092" s="208"/>
    </row>
    <row r="1093" spans="4:4">
      <c r="D1093" s="208"/>
    </row>
    <row r="1094" spans="4:4">
      <c r="D1094" s="208"/>
    </row>
    <row r="1095" spans="4:4">
      <c r="D1095" s="208"/>
    </row>
    <row r="1096" spans="4:4">
      <c r="D1096" s="208"/>
    </row>
    <row r="1097" spans="4:4">
      <c r="D1097" s="208"/>
    </row>
    <row r="1098" spans="4:4">
      <c r="D1098" s="208"/>
    </row>
    <row r="1099" spans="4:4">
      <c r="D1099" s="208"/>
    </row>
    <row r="1100" spans="4:4">
      <c r="D1100" s="208"/>
    </row>
    <row r="1101" spans="4:4">
      <c r="D1101" s="208"/>
    </row>
    <row r="1102" spans="4:4">
      <c r="D1102" s="208"/>
    </row>
    <row r="1103" spans="4:4">
      <c r="D1103" s="208"/>
    </row>
    <row r="1104" spans="4:4">
      <c r="D1104" s="208"/>
    </row>
    <row r="1105" spans="4:4">
      <c r="D1105" s="208"/>
    </row>
    <row r="1106" spans="4:4">
      <c r="D1106" s="208"/>
    </row>
    <row r="1107" spans="4:4">
      <c r="D1107" s="208"/>
    </row>
    <row r="1108" spans="4:4">
      <c r="D1108" s="208"/>
    </row>
    <row r="1109" spans="4:4">
      <c r="D1109" s="208"/>
    </row>
    <row r="1110" spans="4:4">
      <c r="D1110" s="208"/>
    </row>
    <row r="1111" spans="4:4">
      <c r="D1111" s="208"/>
    </row>
    <row r="1112" spans="4:4">
      <c r="D1112" s="208"/>
    </row>
    <row r="1113" spans="4:4">
      <c r="D1113" s="208"/>
    </row>
    <row r="1114" spans="4:4">
      <c r="D1114" s="208"/>
    </row>
    <row r="1115" spans="4:4">
      <c r="D1115" s="208"/>
    </row>
    <row r="1116" spans="4:4">
      <c r="D1116" s="208"/>
    </row>
    <row r="1117" spans="4:4">
      <c r="D1117" s="208"/>
    </row>
    <row r="1118" spans="4:4">
      <c r="D1118" s="208"/>
    </row>
    <row r="1119" spans="4:4">
      <c r="D1119" s="208"/>
    </row>
    <row r="1120" spans="4:4">
      <c r="D1120" s="208"/>
    </row>
    <row r="1121" spans="4:4">
      <c r="D1121" s="208"/>
    </row>
    <row r="1122" spans="4:4">
      <c r="D1122" s="208"/>
    </row>
    <row r="1123" spans="4:4">
      <c r="D1123" s="208"/>
    </row>
    <row r="1124" spans="4:4">
      <c r="D1124" s="208"/>
    </row>
    <row r="1125" spans="4:4">
      <c r="D1125" s="208"/>
    </row>
    <row r="1126" spans="4:4">
      <c r="D1126" s="208"/>
    </row>
    <row r="1127" spans="4:4">
      <c r="D1127" s="208"/>
    </row>
    <row r="1128" spans="4:4">
      <c r="D1128" s="208"/>
    </row>
    <row r="1129" spans="4:4">
      <c r="D1129" s="208"/>
    </row>
    <row r="1130" spans="4:4">
      <c r="D1130" s="208"/>
    </row>
    <row r="1131" spans="4:4">
      <c r="D1131" s="208"/>
    </row>
    <row r="1132" spans="4:4">
      <c r="D1132" s="208"/>
    </row>
    <row r="1133" spans="4:4">
      <c r="D1133" s="208"/>
    </row>
    <row r="1134" spans="4:4">
      <c r="D1134" s="208"/>
    </row>
    <row r="1135" spans="4:4">
      <c r="D1135" s="208"/>
    </row>
    <row r="1136" spans="4:4">
      <c r="D1136" s="208"/>
    </row>
    <row r="1137" spans="4:4">
      <c r="D1137" s="208"/>
    </row>
    <row r="1138" spans="4:4">
      <c r="D1138" s="208"/>
    </row>
    <row r="1139" spans="4:4">
      <c r="D1139" s="208"/>
    </row>
    <row r="1140" spans="4:4">
      <c r="D1140" s="208"/>
    </row>
    <row r="1141" spans="4:4">
      <c r="D1141" s="208"/>
    </row>
    <row r="1142" spans="4:4">
      <c r="D1142" s="208"/>
    </row>
    <row r="1143" spans="4:4">
      <c r="D1143" s="208"/>
    </row>
    <row r="1144" spans="4:4">
      <c r="D1144" s="208"/>
    </row>
    <row r="1145" spans="4:4">
      <c r="D1145" s="208"/>
    </row>
    <row r="1146" spans="4:4">
      <c r="D1146" s="208"/>
    </row>
    <row r="1147" spans="4:4">
      <c r="D1147" s="208"/>
    </row>
    <row r="1148" spans="4:4">
      <c r="D1148" s="208"/>
    </row>
    <row r="1149" spans="4:4">
      <c r="D1149" s="208"/>
    </row>
    <row r="1150" spans="4:4">
      <c r="D1150" s="208"/>
    </row>
    <row r="1151" spans="4:4">
      <c r="D1151" s="208"/>
    </row>
    <row r="1152" spans="4:4">
      <c r="D1152" s="208"/>
    </row>
    <row r="1153" spans="4:4">
      <c r="D1153" s="208"/>
    </row>
    <row r="1154" spans="4:4">
      <c r="D1154" s="208"/>
    </row>
    <row r="1155" spans="4:4">
      <c r="D1155" s="208"/>
    </row>
    <row r="1156" spans="4:4">
      <c r="D1156" s="208"/>
    </row>
    <row r="1157" spans="4:4">
      <c r="D1157" s="208"/>
    </row>
    <row r="1158" spans="4:4">
      <c r="D1158" s="208"/>
    </row>
    <row r="1159" spans="4:4">
      <c r="D1159" s="208"/>
    </row>
    <row r="1160" spans="4:4">
      <c r="D1160" s="208"/>
    </row>
    <row r="1161" spans="4:4">
      <c r="D1161" s="208"/>
    </row>
    <row r="1162" spans="4:4">
      <c r="D1162" s="208"/>
    </row>
    <row r="1163" spans="4:4">
      <c r="D1163" s="208"/>
    </row>
    <row r="1164" spans="4:4">
      <c r="D1164" s="208"/>
    </row>
    <row r="1165" spans="4:4">
      <c r="D1165" s="208"/>
    </row>
    <row r="1166" spans="4:4">
      <c r="D1166" s="208"/>
    </row>
    <row r="1167" spans="4:4">
      <c r="D1167" s="208"/>
    </row>
    <row r="1168" spans="4:4">
      <c r="D1168" s="208"/>
    </row>
    <row r="1169" spans="4:4">
      <c r="D1169" s="208"/>
    </row>
    <row r="1170" spans="4:4">
      <c r="D1170" s="208"/>
    </row>
    <row r="1171" spans="4:4">
      <c r="D1171" s="208"/>
    </row>
    <row r="1172" spans="4:4">
      <c r="D1172" s="208"/>
    </row>
    <row r="1173" spans="4:4">
      <c r="D1173" s="208"/>
    </row>
    <row r="1174" spans="4:4">
      <c r="D1174" s="208"/>
    </row>
    <row r="1175" spans="4:4">
      <c r="D1175" s="208"/>
    </row>
    <row r="1176" spans="4:4">
      <c r="D1176" s="208"/>
    </row>
    <row r="1177" spans="4:4">
      <c r="D1177" s="208"/>
    </row>
    <row r="1178" spans="4:4">
      <c r="D1178" s="208"/>
    </row>
    <row r="1179" spans="4:4">
      <c r="D1179" s="208"/>
    </row>
    <row r="1180" spans="4:4">
      <c r="D1180" s="208"/>
    </row>
    <row r="1181" spans="4:4">
      <c r="D1181" s="208"/>
    </row>
    <row r="1182" spans="4:4">
      <c r="D1182" s="208"/>
    </row>
    <row r="1183" spans="4:4">
      <c r="D1183" s="208"/>
    </row>
    <row r="1184" spans="4:4">
      <c r="D1184" s="208"/>
    </row>
    <row r="1185" spans="4:4">
      <c r="D1185" s="208"/>
    </row>
    <row r="1186" spans="4:4">
      <c r="D1186" s="208"/>
    </row>
    <row r="1187" spans="4:4">
      <c r="D1187" s="208"/>
    </row>
    <row r="1188" spans="4:4">
      <c r="D1188" s="208"/>
    </row>
    <row r="1189" spans="4:4">
      <c r="D1189" s="208"/>
    </row>
    <row r="1190" spans="4:4">
      <c r="D1190" s="208"/>
    </row>
    <row r="1191" spans="4:4">
      <c r="D1191" s="208"/>
    </row>
    <row r="1192" spans="4:4">
      <c r="D1192" s="208"/>
    </row>
    <row r="1193" spans="4:4">
      <c r="D1193" s="208"/>
    </row>
    <row r="1194" spans="4:4">
      <c r="D1194" s="208"/>
    </row>
    <row r="1195" spans="4:4">
      <c r="D1195" s="208"/>
    </row>
    <row r="1196" spans="4:4">
      <c r="D1196" s="208"/>
    </row>
    <row r="1197" spans="4:4">
      <c r="D1197" s="208"/>
    </row>
    <row r="1198" spans="4:4">
      <c r="D1198" s="208"/>
    </row>
    <row r="1199" spans="4:4">
      <c r="D1199" s="208"/>
    </row>
    <row r="1200" spans="4:4">
      <c r="D1200" s="208"/>
    </row>
    <row r="1201" spans="4:4">
      <c r="D1201" s="208"/>
    </row>
    <row r="1202" spans="4:4">
      <c r="D1202" s="208"/>
    </row>
    <row r="1203" spans="4:4">
      <c r="D1203" s="208"/>
    </row>
    <row r="1204" spans="4:4">
      <c r="D1204" s="208"/>
    </row>
    <row r="1205" spans="4:4">
      <c r="D1205" s="208"/>
    </row>
    <row r="1206" spans="4:4">
      <c r="D1206" s="208"/>
    </row>
    <row r="1207" spans="4:4">
      <c r="D1207" s="208"/>
    </row>
    <row r="1208" spans="4:4">
      <c r="D1208" s="208"/>
    </row>
    <row r="1209" spans="4:4">
      <c r="D1209" s="208"/>
    </row>
    <row r="1210" spans="4:4">
      <c r="D1210" s="208"/>
    </row>
    <row r="1211" spans="4:4">
      <c r="D1211" s="208"/>
    </row>
    <row r="1212" spans="4:4">
      <c r="D1212" s="208"/>
    </row>
    <row r="1213" spans="4:4">
      <c r="D1213" s="208"/>
    </row>
    <row r="1214" spans="4:4">
      <c r="D1214" s="208"/>
    </row>
    <row r="1215" spans="4:4">
      <c r="D1215" s="208"/>
    </row>
    <row r="1216" spans="4:4">
      <c r="D1216" s="208"/>
    </row>
    <row r="1217" spans="4:4">
      <c r="D1217" s="208"/>
    </row>
    <row r="1218" spans="4:4">
      <c r="D1218" s="208"/>
    </row>
    <row r="1219" spans="4:4">
      <c r="D1219" s="208"/>
    </row>
    <row r="1220" spans="4:4">
      <c r="D1220" s="208"/>
    </row>
    <row r="1221" spans="4:4">
      <c r="D1221" s="208"/>
    </row>
    <row r="1222" spans="4:4">
      <c r="D1222" s="208"/>
    </row>
    <row r="1223" spans="4:4">
      <c r="D1223" s="208"/>
    </row>
    <row r="1224" spans="4:4">
      <c r="D1224" s="208"/>
    </row>
    <row r="1225" spans="4:4">
      <c r="D1225" s="208"/>
    </row>
    <row r="1226" spans="4:4">
      <c r="D1226" s="208"/>
    </row>
    <row r="1227" spans="4:4">
      <c r="D1227" s="208"/>
    </row>
    <row r="1228" spans="4:4">
      <c r="D1228" s="208"/>
    </row>
    <row r="1229" spans="4:4">
      <c r="D1229" s="208"/>
    </row>
    <row r="1230" spans="4:4">
      <c r="D1230" s="208"/>
    </row>
    <row r="1231" spans="4:4">
      <c r="D1231" s="208"/>
    </row>
    <row r="1232" spans="4:4">
      <c r="D1232" s="208"/>
    </row>
    <row r="1233" spans="4:4">
      <c r="D1233" s="208"/>
    </row>
    <row r="1234" spans="4:4">
      <c r="D1234" s="208"/>
    </row>
    <row r="1235" spans="4:4">
      <c r="D1235" s="208"/>
    </row>
    <row r="1236" spans="4:4">
      <c r="D1236" s="208"/>
    </row>
    <row r="1237" spans="4:4">
      <c r="D1237" s="208"/>
    </row>
    <row r="1238" spans="4:4">
      <c r="D1238" s="208"/>
    </row>
    <row r="1239" spans="4:4">
      <c r="D1239" s="208"/>
    </row>
    <row r="1240" spans="4:4">
      <c r="D1240" s="208"/>
    </row>
    <row r="1241" spans="4:4">
      <c r="D1241" s="208"/>
    </row>
    <row r="1242" spans="4:4">
      <c r="D1242" s="208"/>
    </row>
    <row r="1243" spans="4:4">
      <c r="D1243" s="208"/>
    </row>
    <row r="1244" spans="4:4">
      <c r="D1244" s="208"/>
    </row>
    <row r="1245" spans="4:4">
      <c r="D1245" s="208"/>
    </row>
    <row r="1246" spans="4:4">
      <c r="D1246" s="208"/>
    </row>
    <row r="1247" spans="4:4">
      <c r="D1247" s="208"/>
    </row>
    <row r="1248" spans="4:4">
      <c r="D1248" s="208"/>
    </row>
    <row r="1249" spans="4:4">
      <c r="D1249" s="208"/>
    </row>
    <row r="1250" spans="4:4">
      <c r="D1250" s="208"/>
    </row>
    <row r="1251" spans="4:4">
      <c r="D1251" s="208"/>
    </row>
    <row r="1252" spans="4:4">
      <c r="D1252" s="208"/>
    </row>
    <row r="1253" spans="4:4">
      <c r="D1253" s="208"/>
    </row>
    <row r="1254" spans="4:4">
      <c r="D1254" s="208"/>
    </row>
    <row r="1255" spans="4:4">
      <c r="D1255" s="208"/>
    </row>
    <row r="1256" spans="4:4">
      <c r="D1256" s="208"/>
    </row>
    <row r="1257" spans="4:4">
      <c r="D1257" s="208"/>
    </row>
    <row r="1258" spans="4:4">
      <c r="D1258" s="208"/>
    </row>
    <row r="1259" spans="4:4">
      <c r="D1259" s="208"/>
    </row>
    <row r="1260" spans="4:4">
      <c r="D1260" s="208"/>
    </row>
    <row r="1261" spans="4:4">
      <c r="D1261" s="208"/>
    </row>
    <row r="1262" spans="4:4">
      <c r="D1262" s="208"/>
    </row>
    <row r="1263" spans="4:4">
      <c r="D1263" s="208"/>
    </row>
    <row r="1264" spans="4:4">
      <c r="D1264" s="208"/>
    </row>
    <row r="1265" spans="4:4">
      <c r="D1265" s="208"/>
    </row>
    <row r="1266" spans="4:4">
      <c r="D1266" s="208"/>
    </row>
    <row r="1267" spans="4:4">
      <c r="D1267" s="208"/>
    </row>
    <row r="1268" spans="4:4">
      <c r="D1268" s="208"/>
    </row>
    <row r="1269" spans="4:4">
      <c r="D1269" s="208"/>
    </row>
    <row r="1270" spans="4:4">
      <c r="D1270" s="208"/>
    </row>
    <row r="1271" spans="4:4">
      <c r="D1271" s="208"/>
    </row>
    <row r="1272" spans="4:4">
      <c r="D1272" s="208"/>
    </row>
    <row r="1273" spans="4:4">
      <c r="D1273" s="208"/>
    </row>
    <row r="1274" spans="4:4">
      <c r="D1274" s="208"/>
    </row>
    <row r="1275" spans="4:4">
      <c r="D1275" s="208"/>
    </row>
    <row r="1276" spans="4:4">
      <c r="D1276" s="208"/>
    </row>
    <row r="1277" spans="4:4">
      <c r="D1277" s="208"/>
    </row>
    <row r="1278" spans="4:4">
      <c r="D1278" s="208"/>
    </row>
    <row r="1279" spans="4:4">
      <c r="D1279" s="208"/>
    </row>
    <row r="1280" spans="4:4">
      <c r="D1280" s="208"/>
    </row>
    <row r="1281" spans="4:4">
      <c r="D1281" s="208"/>
    </row>
    <row r="1282" spans="4:4">
      <c r="D1282" s="208"/>
    </row>
    <row r="1283" spans="4:4">
      <c r="D1283" s="208"/>
    </row>
    <row r="1284" spans="4:4">
      <c r="D1284" s="208"/>
    </row>
    <row r="1285" spans="4:4">
      <c r="D1285" s="208"/>
    </row>
    <row r="1286" spans="4:4">
      <c r="D1286" s="208"/>
    </row>
    <row r="1287" spans="4:4">
      <c r="D1287" s="208"/>
    </row>
    <row r="1288" spans="4:4">
      <c r="D1288" s="208"/>
    </row>
    <row r="1289" spans="4:4">
      <c r="D1289" s="208"/>
    </row>
    <row r="1290" spans="4:4">
      <c r="D1290" s="208"/>
    </row>
    <row r="1291" spans="4:4">
      <c r="D1291" s="208"/>
    </row>
    <row r="1292" spans="4:4">
      <c r="D1292" s="208"/>
    </row>
    <row r="1293" spans="4:4">
      <c r="D1293" s="208"/>
    </row>
    <row r="1294" spans="4:4">
      <c r="D1294" s="208"/>
    </row>
    <row r="1295" spans="4:4">
      <c r="D1295" s="208"/>
    </row>
    <row r="1296" spans="4:4">
      <c r="D1296" s="208"/>
    </row>
    <row r="1297" spans="4:4">
      <c r="D1297" s="208"/>
    </row>
    <row r="1298" spans="4:4">
      <c r="D1298" s="208"/>
    </row>
    <row r="1299" spans="4:4">
      <c r="D1299" s="208"/>
    </row>
    <row r="1300" spans="4:4">
      <c r="D1300" s="208"/>
    </row>
    <row r="1301" spans="4:4">
      <c r="D1301" s="208"/>
    </row>
    <row r="1302" spans="4:4">
      <c r="D1302" s="208"/>
    </row>
    <row r="1303" spans="4:4">
      <c r="D1303" s="208"/>
    </row>
    <row r="1304" spans="4:4">
      <c r="D1304" s="208"/>
    </row>
    <row r="1305" spans="4:4">
      <c r="D1305" s="208"/>
    </row>
    <row r="1306" spans="4:4">
      <c r="D1306" s="208"/>
    </row>
    <row r="1307" spans="4:4">
      <c r="D1307" s="208"/>
    </row>
    <row r="1308" spans="4:4">
      <c r="D1308" s="208"/>
    </row>
    <row r="1309" spans="4:4">
      <c r="D1309" s="208"/>
    </row>
    <row r="1310" spans="4:4">
      <c r="D1310" s="208"/>
    </row>
    <row r="1311" spans="4:4">
      <c r="D1311" s="208"/>
    </row>
    <row r="1312" spans="4:4">
      <c r="D1312" s="208"/>
    </row>
    <row r="1313" spans="4:4">
      <c r="D1313" s="208"/>
    </row>
    <row r="1314" spans="4:4">
      <c r="D1314" s="208"/>
    </row>
    <row r="1315" spans="4:4">
      <c r="D1315" s="208"/>
    </row>
    <row r="1316" spans="4:4">
      <c r="D1316" s="208"/>
    </row>
    <row r="1317" spans="4:4">
      <c r="D1317" s="208"/>
    </row>
    <row r="1318" spans="4:4">
      <c r="D1318" s="208"/>
    </row>
    <row r="1319" spans="4:4">
      <c r="D1319" s="208"/>
    </row>
    <row r="1320" spans="4:4">
      <c r="D1320" s="208"/>
    </row>
    <row r="1321" spans="4:4">
      <c r="D1321" s="208"/>
    </row>
    <row r="1322" spans="4:4">
      <c r="D1322" s="208"/>
    </row>
    <row r="1323" spans="4:4">
      <c r="D1323" s="208"/>
    </row>
    <row r="1324" spans="4:4">
      <c r="D1324" s="208"/>
    </row>
    <row r="1325" spans="4:4">
      <c r="D1325" s="208"/>
    </row>
    <row r="1326" spans="4:4">
      <c r="D1326" s="208"/>
    </row>
    <row r="1327" spans="4:4">
      <c r="D1327" s="208"/>
    </row>
    <row r="1328" spans="4:4">
      <c r="D1328" s="208"/>
    </row>
    <row r="1329" spans="4:4">
      <c r="D1329" s="208"/>
    </row>
    <row r="1330" spans="4:4">
      <c r="D1330" s="208"/>
    </row>
    <row r="1331" spans="4:4">
      <c r="D1331" s="208"/>
    </row>
    <row r="1332" spans="4:4">
      <c r="D1332" s="208"/>
    </row>
    <row r="1333" spans="4:4">
      <c r="D1333" s="208"/>
    </row>
    <row r="1334" spans="4:4">
      <c r="D1334" s="208"/>
    </row>
    <row r="1335" spans="4:4">
      <c r="D1335" s="208"/>
    </row>
    <row r="1336" spans="4:4">
      <c r="D1336" s="208"/>
    </row>
    <row r="1337" spans="4:4">
      <c r="D1337" s="208"/>
    </row>
    <row r="1338" spans="4:4">
      <c r="D1338" s="208"/>
    </row>
    <row r="1339" spans="4:4">
      <c r="D1339" s="208"/>
    </row>
    <row r="1340" spans="4:4">
      <c r="D1340" s="208"/>
    </row>
    <row r="1341" spans="4:4">
      <c r="D1341" s="208"/>
    </row>
    <row r="1342" spans="4:4">
      <c r="D1342" s="208"/>
    </row>
    <row r="1343" spans="4:4">
      <c r="D1343" s="208"/>
    </row>
    <row r="1344" spans="4:4">
      <c r="D1344" s="208"/>
    </row>
    <row r="1345" spans="4:4">
      <c r="D1345" s="208"/>
    </row>
    <row r="1346" spans="4:4">
      <c r="D1346" s="208"/>
    </row>
    <row r="1347" spans="4:4">
      <c r="D1347" s="208"/>
    </row>
    <row r="1348" spans="4:4">
      <c r="D1348" s="208"/>
    </row>
    <row r="1349" spans="4:4">
      <c r="D1349" s="208"/>
    </row>
    <row r="1350" spans="4:4">
      <c r="D1350" s="208"/>
    </row>
    <row r="1351" spans="4:4">
      <c r="D1351" s="208"/>
    </row>
    <row r="1352" spans="4:4">
      <c r="D1352" s="208"/>
    </row>
    <row r="1353" spans="4:4">
      <c r="D1353" s="208"/>
    </row>
    <row r="1354" spans="4:4">
      <c r="D1354" s="208"/>
    </row>
    <row r="1355" spans="4:4">
      <c r="D1355" s="208"/>
    </row>
    <row r="1356" spans="4:4">
      <c r="D1356" s="208"/>
    </row>
    <row r="1357" spans="4:4">
      <c r="D1357" s="208"/>
    </row>
    <row r="1358" spans="4:4">
      <c r="D1358" s="208"/>
    </row>
    <row r="1359" spans="4:4">
      <c r="D1359" s="208"/>
    </row>
    <row r="1360" spans="4:4">
      <c r="D1360" s="208"/>
    </row>
    <row r="1361" spans="4:4">
      <c r="D1361" s="208"/>
    </row>
    <row r="1362" spans="4:4">
      <c r="D1362" s="208"/>
    </row>
    <row r="1363" spans="4:4">
      <c r="D1363" s="208"/>
    </row>
    <row r="1364" spans="4:4">
      <c r="D1364" s="208"/>
    </row>
    <row r="1365" spans="4:4">
      <c r="D1365" s="208"/>
    </row>
    <row r="1366" spans="4:4">
      <c r="D1366" s="208"/>
    </row>
    <row r="1367" spans="4:4">
      <c r="D1367" s="208"/>
    </row>
    <row r="1368" spans="4:4">
      <c r="D1368" s="208"/>
    </row>
    <row r="1369" spans="4:4">
      <c r="D1369" s="208"/>
    </row>
    <row r="1370" spans="4:4">
      <c r="D1370" s="208"/>
    </row>
    <row r="1371" spans="4:4">
      <c r="D1371" s="208"/>
    </row>
    <row r="1372" spans="4:4">
      <c r="D1372" s="208"/>
    </row>
    <row r="1373" spans="4:4">
      <c r="D1373" s="208"/>
    </row>
    <row r="1374" spans="4:4">
      <c r="D1374" s="208"/>
    </row>
    <row r="1375" spans="4:4">
      <c r="D1375" s="208"/>
    </row>
    <row r="1376" spans="4:4">
      <c r="D1376" s="208"/>
    </row>
    <row r="1377" spans="4:4">
      <c r="D1377" s="208"/>
    </row>
    <row r="1378" spans="4:4">
      <c r="D1378" s="208"/>
    </row>
    <row r="1379" spans="4:4">
      <c r="D1379" s="208"/>
    </row>
    <row r="1380" spans="4:4">
      <c r="D1380" s="208"/>
    </row>
    <row r="1381" spans="4:4">
      <c r="D1381" s="208"/>
    </row>
    <row r="1382" spans="4:4">
      <c r="D1382" s="208"/>
    </row>
    <row r="1383" spans="4:4">
      <c r="D1383" s="208"/>
    </row>
    <row r="1384" spans="4:4">
      <c r="D1384" s="208"/>
    </row>
    <row r="1385" spans="4:4">
      <c r="D1385" s="208"/>
    </row>
    <row r="1386" spans="4:4">
      <c r="D1386" s="208"/>
    </row>
    <row r="1387" spans="4:4">
      <c r="D1387" s="208"/>
    </row>
    <row r="1388" spans="4:4">
      <c r="D1388" s="208"/>
    </row>
    <row r="1389" spans="4:4">
      <c r="D1389" s="208"/>
    </row>
    <row r="1390" spans="4:4">
      <c r="D1390" s="208"/>
    </row>
    <row r="1391" spans="4:4">
      <c r="D1391" s="208"/>
    </row>
    <row r="1392" spans="4:4">
      <c r="D1392" s="208"/>
    </row>
    <row r="1393" spans="4:4">
      <c r="D1393" s="208"/>
    </row>
    <row r="1394" spans="4:4">
      <c r="D1394" s="208"/>
    </row>
    <row r="1395" spans="4:4">
      <c r="D1395" s="208"/>
    </row>
    <row r="1396" spans="4:4">
      <c r="D1396" s="208"/>
    </row>
    <row r="1397" spans="4:4">
      <c r="D1397" s="208"/>
    </row>
    <row r="1398" spans="4:4">
      <c r="D1398" s="208"/>
    </row>
    <row r="1399" spans="4:4">
      <c r="D1399" s="208"/>
    </row>
    <row r="1400" spans="4:4">
      <c r="D1400" s="208"/>
    </row>
    <row r="1401" spans="4:4">
      <c r="D1401" s="208"/>
    </row>
    <row r="1402" spans="4:4">
      <c r="D1402" s="208"/>
    </row>
    <row r="1403" spans="4:4">
      <c r="D1403" s="208"/>
    </row>
    <row r="1404" spans="4:4">
      <c r="D1404" s="208"/>
    </row>
    <row r="1405" spans="4:4">
      <c r="D1405" s="208"/>
    </row>
    <row r="1406" spans="4:4">
      <c r="D1406" s="208"/>
    </row>
    <row r="1407" spans="4:4">
      <c r="D1407" s="208"/>
    </row>
    <row r="1408" spans="4:4">
      <c r="D1408" s="208"/>
    </row>
    <row r="1409" spans="4:4">
      <c r="D1409" s="208"/>
    </row>
    <row r="1410" spans="4:4">
      <c r="D1410" s="208"/>
    </row>
    <row r="1411" spans="4:4">
      <c r="D1411" s="208"/>
    </row>
    <row r="1412" spans="4:4">
      <c r="D1412" s="208"/>
    </row>
    <row r="1413" spans="4:4">
      <c r="D1413" s="208"/>
    </row>
    <row r="1414" spans="4:4">
      <c r="D1414" s="208"/>
    </row>
    <row r="1415" spans="4:4">
      <c r="D1415" s="208"/>
    </row>
    <row r="1416" spans="4:4">
      <c r="D1416" s="208"/>
    </row>
    <row r="1417" spans="4:4">
      <c r="D1417" s="208"/>
    </row>
    <row r="1418" spans="4:4">
      <c r="D1418" s="208"/>
    </row>
    <row r="1419" spans="4:4">
      <c r="D1419" s="208"/>
    </row>
    <row r="1420" spans="4:4">
      <c r="D1420" s="208"/>
    </row>
    <row r="1421" spans="4:4">
      <c r="D1421" s="208"/>
    </row>
    <row r="1422" spans="4:4">
      <c r="D1422" s="208"/>
    </row>
    <row r="1423" spans="4:4">
      <c r="D1423" s="208"/>
    </row>
    <row r="1424" spans="4:4">
      <c r="D1424" s="208"/>
    </row>
    <row r="1425" spans="4:4">
      <c r="D1425" s="208"/>
    </row>
    <row r="1426" spans="4:4">
      <c r="D1426" s="208"/>
    </row>
    <row r="1427" spans="4:4">
      <c r="D1427" s="208"/>
    </row>
    <row r="1428" spans="4:4">
      <c r="D1428" s="208"/>
    </row>
    <row r="1429" spans="4:4">
      <c r="D1429" s="208"/>
    </row>
    <row r="1430" spans="4:4">
      <c r="D1430" s="208"/>
    </row>
    <row r="1431" spans="4:4">
      <c r="D1431" s="208"/>
    </row>
    <row r="1432" spans="4:4">
      <c r="D1432" s="208"/>
    </row>
    <row r="1433" spans="4:4">
      <c r="D1433" s="208"/>
    </row>
    <row r="1434" spans="4:4">
      <c r="D1434" s="208"/>
    </row>
    <row r="1435" spans="4:4">
      <c r="D1435" s="208"/>
    </row>
    <row r="1436" spans="4:4">
      <c r="D1436" s="208"/>
    </row>
    <row r="1437" spans="4:4">
      <c r="D1437" s="208"/>
    </row>
    <row r="1438" spans="4:4">
      <c r="D1438" s="208"/>
    </row>
    <row r="1439" spans="4:4">
      <c r="D1439" s="208"/>
    </row>
    <row r="1440" spans="4:4">
      <c r="D1440" s="208"/>
    </row>
    <row r="1441" spans="4:4">
      <c r="D1441" s="208"/>
    </row>
    <row r="1442" spans="4:4">
      <c r="D1442" s="208"/>
    </row>
    <row r="1443" spans="4:4">
      <c r="D1443" s="208"/>
    </row>
    <row r="1444" spans="4:4">
      <c r="D1444" s="208"/>
    </row>
    <row r="1445" spans="4:4">
      <c r="D1445" s="208"/>
    </row>
    <row r="1446" spans="4:4">
      <c r="D1446" s="208"/>
    </row>
    <row r="1447" spans="4:4">
      <c r="D1447" s="208"/>
    </row>
    <row r="1448" spans="4:4">
      <c r="D1448" s="208"/>
    </row>
    <row r="1449" spans="4:4">
      <c r="D1449" s="208"/>
    </row>
    <row r="1450" spans="4:4">
      <c r="D1450" s="208"/>
    </row>
    <row r="1451" spans="4:4">
      <c r="D1451" s="208"/>
    </row>
    <row r="1452" spans="4:4">
      <c r="D1452" s="208"/>
    </row>
    <row r="1453" spans="4:4">
      <c r="D1453" s="208"/>
    </row>
    <row r="1454" spans="4:4">
      <c r="D1454" s="208"/>
    </row>
    <row r="1455" spans="4:4">
      <c r="D1455" s="208"/>
    </row>
    <row r="1456" spans="4:4">
      <c r="D1456" s="208"/>
    </row>
    <row r="1457" spans="4:4">
      <c r="D1457" s="208"/>
    </row>
    <row r="1458" spans="4:4">
      <c r="D1458" s="208"/>
    </row>
    <row r="1459" spans="4:4">
      <c r="D1459" s="208"/>
    </row>
    <row r="1460" spans="4:4">
      <c r="D1460" s="208"/>
    </row>
    <row r="1461" spans="4:4">
      <c r="D1461" s="208"/>
    </row>
    <row r="1462" spans="4:4">
      <c r="D1462" s="208"/>
    </row>
    <row r="1463" spans="4:4">
      <c r="D1463" s="208"/>
    </row>
    <row r="1464" spans="4:4">
      <c r="D1464" s="208"/>
    </row>
    <row r="1465" spans="4:4">
      <c r="D1465" s="208"/>
    </row>
    <row r="1466" spans="4:4">
      <c r="D1466" s="208"/>
    </row>
    <row r="1467" spans="4:4">
      <c r="D1467" s="208"/>
    </row>
    <row r="1468" spans="4:4">
      <c r="D1468" s="208"/>
    </row>
    <row r="1469" spans="4:4">
      <c r="D1469" s="208"/>
    </row>
    <row r="1470" spans="4:4">
      <c r="D1470" s="208"/>
    </row>
    <row r="1471" spans="4:4">
      <c r="D1471" s="208"/>
    </row>
    <row r="1472" spans="4:4">
      <c r="D1472" s="208"/>
    </row>
    <row r="1473" spans="4:4">
      <c r="D1473" s="208"/>
    </row>
    <row r="1474" spans="4:4">
      <c r="D1474" s="208"/>
    </row>
    <row r="1475" spans="4:4">
      <c r="D1475" s="208"/>
    </row>
    <row r="1476" spans="4:4">
      <c r="D1476" s="208"/>
    </row>
    <row r="1477" spans="4:4">
      <c r="D1477" s="208"/>
    </row>
    <row r="1478" spans="4:4">
      <c r="D1478" s="208"/>
    </row>
    <row r="1479" spans="4:4">
      <c r="D1479" s="208"/>
    </row>
    <row r="1480" spans="4:4">
      <c r="D1480" s="208"/>
    </row>
    <row r="1481" spans="4:4">
      <c r="D1481" s="208"/>
    </row>
    <row r="1482" spans="4:4">
      <c r="D1482" s="208"/>
    </row>
    <row r="1483" spans="4:4">
      <c r="D1483" s="208"/>
    </row>
    <row r="1484" spans="4:4">
      <c r="D1484" s="208"/>
    </row>
    <row r="1485" spans="4:4">
      <c r="D1485" s="208"/>
    </row>
    <row r="1486" spans="4:4">
      <c r="D1486" s="208"/>
    </row>
    <row r="1487" spans="4:4">
      <c r="D1487" s="208"/>
    </row>
    <row r="1488" spans="4:4">
      <c r="D1488" s="208"/>
    </row>
    <row r="1489" spans="4:4">
      <c r="D1489" s="208"/>
    </row>
    <row r="1490" spans="4:4">
      <c r="D1490" s="208"/>
    </row>
    <row r="1491" spans="4:4">
      <c r="D1491" s="208"/>
    </row>
    <row r="1492" spans="4:4">
      <c r="D1492" s="208"/>
    </row>
    <row r="1493" spans="4:4">
      <c r="D1493" s="208"/>
    </row>
    <row r="1494" spans="4:4">
      <c r="D1494" s="208"/>
    </row>
    <row r="1495" spans="4:4">
      <c r="D1495" s="208"/>
    </row>
    <row r="1496" spans="4:4">
      <c r="D1496" s="208"/>
    </row>
    <row r="1497" spans="4:4">
      <c r="D1497" s="208"/>
    </row>
    <row r="1498" spans="4:4">
      <c r="D1498" s="208"/>
    </row>
    <row r="1499" spans="4:4">
      <c r="D1499" s="208"/>
    </row>
    <row r="1500" spans="4:4">
      <c r="D1500" s="208"/>
    </row>
    <row r="1501" spans="4:4">
      <c r="D1501" s="208"/>
    </row>
    <row r="1502" spans="4:4">
      <c r="D1502" s="208"/>
    </row>
    <row r="1503" spans="4:4">
      <c r="D1503" s="208"/>
    </row>
    <row r="1504" spans="4:4">
      <c r="D1504" s="208"/>
    </row>
    <row r="1505" spans="4:4">
      <c r="D1505" s="208"/>
    </row>
    <row r="1506" spans="4:4">
      <c r="D1506" s="208"/>
    </row>
    <row r="1507" spans="4:4">
      <c r="D1507" s="208"/>
    </row>
    <row r="1508" spans="4:4">
      <c r="D1508" s="208"/>
    </row>
    <row r="1509" spans="4:4">
      <c r="D1509" s="208"/>
    </row>
    <row r="1510" spans="4:4">
      <c r="D1510" s="208"/>
    </row>
    <row r="1511" spans="4:4">
      <c r="D1511" s="208"/>
    </row>
    <row r="1512" spans="4:4">
      <c r="D1512" s="208"/>
    </row>
    <row r="1513" spans="4:4">
      <c r="D1513" s="208"/>
    </row>
    <row r="1514" spans="4:4">
      <c r="D1514" s="208"/>
    </row>
    <row r="1515" spans="4:4">
      <c r="D1515" s="208"/>
    </row>
    <row r="1516" spans="4:4">
      <c r="D1516" s="208"/>
    </row>
    <row r="1517" spans="4:4">
      <c r="D1517" s="208"/>
    </row>
    <row r="1518" spans="4:4">
      <c r="D1518" s="208"/>
    </row>
    <row r="1519" spans="4:4">
      <c r="D1519" s="208"/>
    </row>
    <row r="1520" spans="4:4">
      <c r="D1520" s="208"/>
    </row>
    <row r="1521" spans="4:4">
      <c r="D1521" s="208"/>
    </row>
    <row r="1522" spans="4:4">
      <c r="D1522" s="208"/>
    </row>
    <row r="1523" spans="4:4">
      <c r="D1523" s="208"/>
    </row>
    <row r="1524" spans="4:4">
      <c r="D1524" s="208"/>
    </row>
    <row r="1525" spans="4:4">
      <c r="D1525" s="208"/>
    </row>
    <row r="1526" spans="4:4">
      <c r="D1526" s="208"/>
    </row>
    <row r="1527" spans="4:4">
      <c r="D1527" s="208"/>
    </row>
    <row r="1528" spans="4:4">
      <c r="D1528" s="208"/>
    </row>
    <row r="1529" spans="4:4">
      <c r="D1529" s="208"/>
    </row>
    <row r="1530" spans="4:4">
      <c r="D1530" s="208"/>
    </row>
    <row r="1531" spans="4:4">
      <c r="D1531" s="208"/>
    </row>
    <row r="1532" spans="4:4">
      <c r="D1532" s="208"/>
    </row>
    <row r="1533" spans="4:4">
      <c r="D1533" s="208"/>
    </row>
    <row r="1534" spans="4:4">
      <c r="D1534" s="208"/>
    </row>
    <row r="1535" spans="4:4">
      <c r="D1535" s="208"/>
    </row>
    <row r="1536" spans="4:4">
      <c r="D1536" s="208"/>
    </row>
    <row r="1537" spans="4:4">
      <c r="D1537" s="208"/>
    </row>
    <row r="1538" spans="4:4">
      <c r="D1538" s="208"/>
    </row>
    <row r="1539" spans="4:4">
      <c r="D1539" s="208"/>
    </row>
    <row r="1540" spans="4:4">
      <c r="D1540" s="208"/>
    </row>
    <row r="1541" spans="4:4">
      <c r="D1541" s="208"/>
    </row>
    <row r="1542" spans="4:4">
      <c r="D1542" s="208"/>
    </row>
    <row r="1543" spans="4:4">
      <c r="D1543" s="208"/>
    </row>
    <row r="1544" spans="4:4">
      <c r="D1544" s="208"/>
    </row>
    <row r="1545" spans="4:4">
      <c r="D1545" s="208"/>
    </row>
    <row r="1546" spans="4:4">
      <c r="D1546" s="208"/>
    </row>
    <row r="1547" spans="4:4">
      <c r="D1547" s="208"/>
    </row>
    <row r="1548" spans="4:4">
      <c r="D1548" s="208"/>
    </row>
    <row r="1549" spans="4:4">
      <c r="D1549" s="208"/>
    </row>
    <row r="1550" spans="4:4">
      <c r="D1550" s="208"/>
    </row>
    <row r="1551" spans="4:4">
      <c r="D1551" s="208"/>
    </row>
    <row r="1552" spans="4:4">
      <c r="D1552" s="208"/>
    </row>
    <row r="1553" spans="4:4">
      <c r="D1553" s="208"/>
    </row>
    <row r="1554" spans="4:4">
      <c r="D1554" s="208"/>
    </row>
    <row r="1555" spans="4:4">
      <c r="D1555" s="208"/>
    </row>
    <row r="1556" spans="4:4">
      <c r="D1556" s="208"/>
    </row>
    <row r="1557" spans="4:4">
      <c r="D1557" s="208"/>
    </row>
    <row r="1558" spans="4:4">
      <c r="D1558" s="208"/>
    </row>
    <row r="1559" spans="4:4">
      <c r="D1559" s="208"/>
    </row>
    <row r="1560" spans="4:4">
      <c r="D1560" s="208"/>
    </row>
    <row r="1561" spans="4:4">
      <c r="D1561" s="208"/>
    </row>
    <row r="1562" spans="4:4">
      <c r="D1562" s="208"/>
    </row>
    <row r="1563" spans="4:4">
      <c r="D1563" s="208"/>
    </row>
    <row r="1564" spans="4:4">
      <c r="D1564" s="208"/>
    </row>
    <row r="1565" spans="4:4">
      <c r="D1565" s="208"/>
    </row>
    <row r="1566" spans="4:4">
      <c r="D1566" s="208"/>
    </row>
    <row r="1567" spans="4:4">
      <c r="D1567" s="208"/>
    </row>
    <row r="1568" spans="4:4">
      <c r="D1568" s="208"/>
    </row>
    <row r="1569" spans="4:4">
      <c r="D1569" s="208"/>
    </row>
    <row r="1570" spans="4:4">
      <c r="D1570" s="208"/>
    </row>
    <row r="1571" spans="4:4">
      <c r="D1571" s="208"/>
    </row>
    <row r="1572" spans="4:4">
      <c r="D1572" s="208"/>
    </row>
    <row r="1573" spans="4:4">
      <c r="D1573" s="208"/>
    </row>
    <row r="1574" spans="4:4">
      <c r="D1574" s="208"/>
    </row>
    <row r="1575" spans="4:4">
      <c r="D1575" s="208"/>
    </row>
    <row r="1576" spans="4:4">
      <c r="D1576" s="208"/>
    </row>
    <row r="1577" spans="4:4">
      <c r="D1577" s="208"/>
    </row>
    <row r="1578" spans="4:4">
      <c r="D1578" s="208"/>
    </row>
    <row r="1579" spans="4:4">
      <c r="D1579" s="208"/>
    </row>
    <row r="1580" spans="4:4">
      <c r="D1580" s="208"/>
    </row>
    <row r="1581" spans="4:4">
      <c r="D1581" s="208"/>
    </row>
    <row r="1582" spans="4:4">
      <c r="D1582" s="208"/>
    </row>
    <row r="1583" spans="4:4">
      <c r="D1583" s="208"/>
    </row>
    <row r="1584" spans="4:4">
      <c r="D1584" s="208"/>
    </row>
    <row r="1585" spans="4:4">
      <c r="D1585" s="208"/>
    </row>
    <row r="1586" spans="4:4">
      <c r="D1586" s="208"/>
    </row>
    <row r="1587" spans="4:4">
      <c r="D1587" s="208"/>
    </row>
    <row r="1588" spans="4:4">
      <c r="D1588" s="208"/>
    </row>
    <row r="1589" spans="4:4">
      <c r="D1589" s="208"/>
    </row>
    <row r="1590" spans="4:4">
      <c r="D1590" s="208"/>
    </row>
    <row r="1591" spans="4:4">
      <c r="D1591" s="208"/>
    </row>
    <row r="1592" spans="4:4">
      <c r="D1592" s="208"/>
    </row>
    <row r="1593" spans="4:4">
      <c r="D1593" s="208"/>
    </row>
    <row r="1594" spans="4:4">
      <c r="D1594" s="208"/>
    </row>
    <row r="1595" spans="4:4">
      <c r="D1595" s="208"/>
    </row>
    <row r="1596" spans="4:4">
      <c r="D1596" s="208"/>
    </row>
    <row r="1597" spans="4:4">
      <c r="D1597" s="208"/>
    </row>
    <row r="1598" spans="4:4">
      <c r="D1598" s="208"/>
    </row>
    <row r="1599" spans="4:4">
      <c r="D1599" s="208"/>
    </row>
    <row r="1600" spans="4:4">
      <c r="D1600" s="208"/>
    </row>
    <row r="1601" spans="4:4">
      <c r="D1601" s="208"/>
    </row>
    <row r="1602" spans="4:4">
      <c r="D1602" s="208"/>
    </row>
    <row r="1603" spans="4:4">
      <c r="D1603" s="208"/>
    </row>
    <row r="1604" spans="4:4">
      <c r="D1604" s="208"/>
    </row>
    <row r="1605" spans="4:4">
      <c r="D1605" s="208"/>
    </row>
    <row r="1606" spans="4:4">
      <c r="D1606" s="208"/>
    </row>
    <row r="1607" spans="4:4">
      <c r="D1607" s="208"/>
    </row>
    <row r="1608" spans="4:4">
      <c r="D1608" s="208"/>
    </row>
    <row r="1609" spans="4:4">
      <c r="D1609" s="208"/>
    </row>
    <row r="1610" spans="4:4">
      <c r="D1610" s="208"/>
    </row>
    <row r="1611" spans="4:4">
      <c r="D1611" s="208"/>
    </row>
    <row r="1612" spans="4:4">
      <c r="D1612" s="208"/>
    </row>
    <row r="1613" spans="4:4">
      <c r="D1613" s="208"/>
    </row>
    <row r="1614" spans="4:4">
      <c r="D1614" s="208"/>
    </row>
    <row r="1615" spans="4:4">
      <c r="D1615" s="208"/>
    </row>
    <row r="1616" spans="4:4">
      <c r="D1616" s="208"/>
    </row>
    <row r="1617" spans="4:4">
      <c r="D1617" s="208"/>
    </row>
    <row r="1618" spans="4:4">
      <c r="D1618" s="208"/>
    </row>
    <row r="1619" spans="4:4">
      <c r="D1619" s="208"/>
    </row>
    <row r="1620" spans="4:4">
      <c r="D1620" s="208"/>
    </row>
    <row r="1621" spans="4:4">
      <c r="D1621" s="208"/>
    </row>
    <row r="1622" spans="4:4">
      <c r="D1622" s="208"/>
    </row>
    <row r="1623" spans="4:4">
      <c r="D1623" s="208"/>
    </row>
    <row r="1624" spans="4:4">
      <c r="D1624" s="208"/>
    </row>
    <row r="1625" spans="4:4">
      <c r="D1625" s="208"/>
    </row>
    <row r="1626" spans="4:4">
      <c r="D1626" s="208"/>
    </row>
    <row r="1627" spans="4:4">
      <c r="D1627" s="208"/>
    </row>
    <row r="1628" spans="4:4">
      <c r="D1628" s="208"/>
    </row>
    <row r="1629" spans="4:4">
      <c r="D1629" s="208"/>
    </row>
    <row r="1630" spans="4:4">
      <c r="D1630" s="208"/>
    </row>
    <row r="1631" spans="4:4">
      <c r="D1631" s="208"/>
    </row>
    <row r="1632" spans="4:4">
      <c r="D1632" s="208"/>
    </row>
    <row r="1633" spans="4:4">
      <c r="D1633" s="208"/>
    </row>
    <row r="1634" spans="4:4">
      <c r="D1634" s="208"/>
    </row>
    <row r="1635" spans="4:4">
      <c r="D1635" s="208"/>
    </row>
    <row r="1636" spans="4:4">
      <c r="D1636" s="208"/>
    </row>
    <row r="1637" spans="4:4">
      <c r="D1637" s="208"/>
    </row>
    <row r="1638" spans="4:4">
      <c r="D1638" s="208"/>
    </row>
    <row r="1639" spans="4:4">
      <c r="D1639" s="208"/>
    </row>
    <row r="1640" spans="4:4">
      <c r="D1640" s="208"/>
    </row>
    <row r="1641" spans="4:4">
      <c r="D1641" s="208"/>
    </row>
    <row r="1642" spans="4:4">
      <c r="D1642" s="208"/>
    </row>
    <row r="1643" spans="4:4">
      <c r="D1643" s="208"/>
    </row>
    <row r="1644" spans="4:4">
      <c r="D1644" s="208"/>
    </row>
    <row r="1645" spans="4:4">
      <c r="D1645" s="208"/>
    </row>
    <row r="1646" spans="4:4">
      <c r="D1646" s="208"/>
    </row>
    <row r="1647" spans="4:4">
      <c r="D1647" s="208"/>
    </row>
    <row r="1648" spans="4:4">
      <c r="D1648" s="208"/>
    </row>
    <row r="1649" spans="4:4">
      <c r="D1649" s="208"/>
    </row>
    <row r="1650" spans="4:4">
      <c r="D1650" s="208"/>
    </row>
    <row r="1651" spans="4:4">
      <c r="D1651" s="208"/>
    </row>
    <row r="1652" spans="4:4">
      <c r="D1652" s="208"/>
    </row>
    <row r="1653" spans="4:4">
      <c r="D1653" s="208"/>
    </row>
    <row r="1654" spans="4:4">
      <c r="D1654" s="208"/>
    </row>
    <row r="1655" spans="4:4">
      <c r="D1655" s="208"/>
    </row>
    <row r="1656" spans="4:4">
      <c r="D1656" s="208"/>
    </row>
    <row r="1657" spans="4:4">
      <c r="D1657" s="208"/>
    </row>
    <row r="1658" spans="4:4">
      <c r="D1658" s="208"/>
    </row>
    <row r="1659" spans="4:4">
      <c r="D1659" s="208"/>
    </row>
    <row r="1660" spans="4:4">
      <c r="D1660" s="208"/>
    </row>
    <row r="1661" spans="4:4">
      <c r="D1661" s="208"/>
    </row>
    <row r="1662" spans="4:4">
      <c r="D1662" s="208"/>
    </row>
    <row r="1663" spans="4:4">
      <c r="D1663" s="208"/>
    </row>
    <row r="1664" spans="4:4">
      <c r="D1664" s="208"/>
    </row>
    <row r="1665" spans="4:4">
      <c r="D1665" s="208"/>
    </row>
    <row r="1666" spans="4:4">
      <c r="D1666" s="208"/>
    </row>
    <row r="1667" spans="4:4">
      <c r="D1667" s="208"/>
    </row>
    <row r="1668" spans="4:4">
      <c r="D1668" s="208"/>
    </row>
    <row r="1669" spans="4:4">
      <c r="D1669" s="208"/>
    </row>
    <row r="1670" spans="4:4">
      <c r="D1670" s="208"/>
    </row>
    <row r="1671" spans="4:4">
      <c r="D1671" s="208"/>
    </row>
    <row r="1672" spans="4:4">
      <c r="D1672" s="208"/>
    </row>
    <row r="1673" spans="4:4">
      <c r="D1673" s="208"/>
    </row>
    <row r="1674" spans="4:4">
      <c r="D1674" s="208"/>
    </row>
    <row r="1675" spans="4:4">
      <c r="D1675" s="208"/>
    </row>
    <row r="1676" spans="4:4">
      <c r="D1676" s="208"/>
    </row>
    <row r="1677" spans="4:4">
      <c r="D1677" s="208"/>
    </row>
    <row r="1678" spans="4:4">
      <c r="D1678" s="208"/>
    </row>
    <row r="1679" spans="4:4">
      <c r="D1679" s="208"/>
    </row>
    <row r="1680" spans="4:4">
      <c r="D1680" s="208"/>
    </row>
    <row r="1681" spans="4:4">
      <c r="D1681" s="208"/>
    </row>
    <row r="1682" spans="4:4">
      <c r="D1682" s="208"/>
    </row>
    <row r="1683" spans="4:4">
      <c r="D1683" s="208"/>
    </row>
    <row r="1684" spans="4:4">
      <c r="D1684" s="208"/>
    </row>
    <row r="1685" spans="4:4">
      <c r="D1685" s="208"/>
    </row>
    <row r="1686" spans="4:4">
      <c r="D1686" s="208"/>
    </row>
    <row r="1687" spans="4:4">
      <c r="D1687" s="208"/>
    </row>
    <row r="1688" spans="4:4">
      <c r="D1688" s="208"/>
    </row>
    <row r="1689" spans="4:4">
      <c r="D1689" s="208"/>
    </row>
    <row r="1690" spans="4:4">
      <c r="D1690" s="208"/>
    </row>
    <row r="1691" spans="4:4">
      <c r="D1691" s="208"/>
    </row>
    <row r="1692" spans="4:4">
      <c r="D1692" s="208"/>
    </row>
    <row r="1693" spans="4:4">
      <c r="D1693" s="208"/>
    </row>
    <row r="1694" spans="4:4">
      <c r="D1694" s="208"/>
    </row>
    <row r="1695" spans="4:4">
      <c r="D1695" s="208"/>
    </row>
    <row r="1696" spans="4:4">
      <c r="D1696" s="208"/>
    </row>
    <row r="1697" spans="4:4">
      <c r="D1697" s="208"/>
    </row>
    <row r="1698" spans="4:4">
      <c r="D1698" s="208"/>
    </row>
    <row r="1699" spans="4:4">
      <c r="D1699" s="208"/>
    </row>
    <row r="1700" spans="4:4">
      <c r="D1700" s="208"/>
    </row>
    <row r="1701" spans="4:4">
      <c r="D1701" s="208"/>
    </row>
    <row r="1702" spans="4:4">
      <c r="D1702" s="208"/>
    </row>
    <row r="1703" spans="4:4">
      <c r="D1703" s="208"/>
    </row>
    <row r="1704" spans="4:4">
      <c r="D1704" s="208"/>
    </row>
    <row r="1705" spans="4:4">
      <c r="D1705" s="208"/>
    </row>
    <row r="1706" spans="4:4">
      <c r="D1706" s="208"/>
    </row>
    <row r="1707" spans="4:4">
      <c r="D1707" s="208"/>
    </row>
    <row r="1708" spans="4:4">
      <c r="D1708" s="208"/>
    </row>
    <row r="1709" spans="4:4">
      <c r="D1709" s="208"/>
    </row>
    <row r="1710" spans="4:4">
      <c r="D1710" s="208"/>
    </row>
    <row r="1711" spans="4:4">
      <c r="D1711" s="208"/>
    </row>
    <row r="1712" spans="4:4">
      <c r="D1712" s="208"/>
    </row>
    <row r="1713" spans="4:4">
      <c r="D1713" s="208"/>
    </row>
    <row r="1714" spans="4:4">
      <c r="D1714" s="208"/>
    </row>
    <row r="1715" spans="4:4">
      <c r="D1715" s="208"/>
    </row>
    <row r="1716" spans="4:4">
      <c r="D1716" s="208"/>
    </row>
    <row r="1717" spans="4:4">
      <c r="D1717" s="208"/>
    </row>
    <row r="1718" spans="4:4">
      <c r="D1718" s="208"/>
    </row>
    <row r="1719" spans="4:4">
      <c r="D1719" s="208"/>
    </row>
    <row r="1720" spans="4:4">
      <c r="D1720" s="208"/>
    </row>
    <row r="1721" spans="4:4">
      <c r="D1721" s="208"/>
    </row>
    <row r="1722" spans="4:4">
      <c r="D1722" s="208"/>
    </row>
    <row r="1723" spans="4:4">
      <c r="D1723" s="208"/>
    </row>
    <row r="1724" spans="4:4">
      <c r="D1724" s="208"/>
    </row>
    <row r="1725" spans="4:4">
      <c r="D1725" s="208"/>
    </row>
    <row r="1726" spans="4:4">
      <c r="D1726" s="208"/>
    </row>
    <row r="1727" spans="4:4">
      <c r="D1727" s="208"/>
    </row>
    <row r="1728" spans="4:4">
      <c r="D1728" s="208"/>
    </row>
    <row r="1729" spans="4:4">
      <c r="D1729" s="208"/>
    </row>
    <row r="1730" spans="4:4">
      <c r="D1730" s="208"/>
    </row>
    <row r="1731" spans="4:4">
      <c r="D1731" s="208"/>
    </row>
    <row r="1732" spans="4:4">
      <c r="D1732" s="208"/>
    </row>
    <row r="1733" spans="4:4">
      <c r="D1733" s="208"/>
    </row>
    <row r="1734" spans="4:4">
      <c r="D1734" s="208"/>
    </row>
    <row r="1735" spans="4:4">
      <c r="D1735" s="208"/>
    </row>
    <row r="1736" spans="4:4">
      <c r="D1736" s="208"/>
    </row>
    <row r="1737" spans="4:4">
      <c r="D1737" s="208"/>
    </row>
    <row r="1738" spans="4:4">
      <c r="D1738" s="208"/>
    </row>
    <row r="1739" spans="4:4">
      <c r="D1739" s="208"/>
    </row>
    <row r="1740" spans="4:4">
      <c r="D1740" s="208"/>
    </row>
    <row r="1741" spans="4:4">
      <c r="D1741" s="208"/>
    </row>
    <row r="1742" spans="4:4">
      <c r="D1742" s="208"/>
    </row>
    <row r="1743" spans="4:4">
      <c r="D1743" s="208"/>
    </row>
    <row r="1744" spans="4:4">
      <c r="D1744" s="208"/>
    </row>
    <row r="1745" spans="4:4">
      <c r="D1745" s="208"/>
    </row>
    <row r="1746" spans="4:4">
      <c r="D1746" s="208"/>
    </row>
    <row r="1747" spans="4:4">
      <c r="D1747" s="208"/>
    </row>
    <row r="1748" spans="4:4">
      <c r="D1748" s="208"/>
    </row>
    <row r="1749" spans="4:4">
      <c r="D1749" s="208"/>
    </row>
    <row r="1750" spans="4:4">
      <c r="D1750" s="208"/>
    </row>
    <row r="1751" spans="4:4">
      <c r="D1751" s="208"/>
    </row>
    <row r="1752" spans="4:4">
      <c r="D1752" s="208"/>
    </row>
    <row r="1753" spans="4:4">
      <c r="D1753" s="208"/>
    </row>
    <row r="1754" spans="4:4">
      <c r="D1754" s="208"/>
    </row>
    <row r="1755" spans="4:4">
      <c r="D1755" s="208"/>
    </row>
    <row r="1756" spans="4:4">
      <c r="D1756" s="208"/>
    </row>
    <row r="1757" spans="4:4">
      <c r="D1757" s="208"/>
    </row>
    <row r="1758" spans="4:4">
      <c r="D1758" s="208"/>
    </row>
    <row r="1759" spans="4:4">
      <c r="D1759" s="208"/>
    </row>
    <row r="1760" spans="4:4">
      <c r="D1760" s="208"/>
    </row>
    <row r="1761" spans="4:4">
      <c r="D1761" s="208"/>
    </row>
    <row r="1762" spans="4:4">
      <c r="D1762" s="208"/>
    </row>
    <row r="1763" spans="4:4">
      <c r="D1763" s="208"/>
    </row>
    <row r="1764" spans="4:4">
      <c r="D1764" s="208"/>
    </row>
    <row r="1765" spans="4:4">
      <c r="D1765" s="208"/>
    </row>
    <row r="1766" spans="4:4">
      <c r="D1766" s="208"/>
    </row>
    <row r="1767" spans="4:4">
      <c r="D1767" s="208"/>
    </row>
    <row r="1768" spans="4:4">
      <c r="D1768" s="208"/>
    </row>
    <row r="1769" spans="4:4">
      <c r="D1769" s="208"/>
    </row>
    <row r="1770" spans="4:4">
      <c r="D1770" s="208"/>
    </row>
    <row r="1771" spans="4:4">
      <c r="D1771" s="208"/>
    </row>
    <row r="1772" spans="4:4">
      <c r="D1772" s="208"/>
    </row>
    <row r="1773" spans="4:4">
      <c r="D1773" s="208"/>
    </row>
    <row r="1774" spans="4:4">
      <c r="D1774" s="208"/>
    </row>
    <row r="1775" spans="4:4">
      <c r="D1775" s="208"/>
    </row>
    <row r="1776" spans="4:4">
      <c r="D1776" s="208"/>
    </row>
    <row r="1777" spans="4:4">
      <c r="D1777" s="208"/>
    </row>
    <row r="1778" spans="4:4">
      <c r="D1778" s="208"/>
    </row>
    <row r="1779" spans="4:4">
      <c r="D1779" s="208"/>
    </row>
    <row r="1780" spans="4:4">
      <c r="D1780" s="208"/>
    </row>
    <row r="1781" spans="4:4">
      <c r="D1781" s="208"/>
    </row>
    <row r="1782" spans="4:4">
      <c r="D1782" s="208"/>
    </row>
    <row r="1783" spans="4:4">
      <c r="D1783" s="208"/>
    </row>
    <row r="1784" spans="4:4">
      <c r="D1784" s="208"/>
    </row>
    <row r="1785" spans="4:4">
      <c r="D1785" s="208"/>
    </row>
    <row r="1786" spans="4:4">
      <c r="D1786" s="208"/>
    </row>
    <row r="1787" spans="4:4">
      <c r="D1787" s="208"/>
    </row>
    <row r="1788" spans="4:4">
      <c r="D1788" s="208"/>
    </row>
    <row r="1789" spans="4:4">
      <c r="D1789" s="208"/>
    </row>
    <row r="1790" spans="4:4">
      <c r="D1790" s="208"/>
    </row>
    <row r="1791" spans="4:4">
      <c r="D1791" s="208"/>
    </row>
    <row r="1792" spans="4:4">
      <c r="D1792" s="208"/>
    </row>
    <row r="1793" spans="4:4">
      <c r="D1793" s="208"/>
    </row>
    <row r="1794" spans="4:4">
      <c r="D1794" s="208"/>
    </row>
    <row r="1795" spans="4:4">
      <c r="D1795" s="208"/>
    </row>
    <row r="1796" spans="4:4">
      <c r="D1796" s="208"/>
    </row>
    <row r="1797" spans="4:4">
      <c r="D1797" s="208"/>
    </row>
    <row r="1798" spans="4:4">
      <c r="D1798" s="208"/>
    </row>
    <row r="1799" spans="4:4">
      <c r="D1799" s="208"/>
    </row>
    <row r="1800" spans="4:4">
      <c r="D1800" s="208"/>
    </row>
    <row r="1801" spans="4:4">
      <c r="D1801" s="208"/>
    </row>
    <row r="1802" spans="4:4">
      <c r="D1802" s="208"/>
    </row>
    <row r="1803" spans="4:4">
      <c r="D1803" s="208"/>
    </row>
    <row r="1804" spans="4:4">
      <c r="D1804" s="208"/>
    </row>
    <row r="1805" spans="4:4">
      <c r="D1805" s="208"/>
    </row>
    <row r="1806" spans="4:4">
      <c r="D1806" s="208"/>
    </row>
    <row r="1807" spans="4:4">
      <c r="D1807" s="208"/>
    </row>
    <row r="1808" spans="4:4">
      <c r="D1808" s="208"/>
    </row>
    <row r="1809" spans="4:4">
      <c r="D1809" s="208"/>
    </row>
    <row r="1810" spans="4:4">
      <c r="D1810" s="208"/>
    </row>
    <row r="1811" spans="4:4">
      <c r="D1811" s="208"/>
    </row>
    <row r="1812" spans="4:4">
      <c r="D1812" s="208"/>
    </row>
    <row r="1813" spans="4:4">
      <c r="D1813" s="208"/>
    </row>
    <row r="1814" spans="4:4">
      <c r="D1814" s="208"/>
    </row>
    <row r="1815" spans="4:4">
      <c r="D1815" s="208"/>
    </row>
    <row r="1816" spans="4:4">
      <c r="D1816" s="208"/>
    </row>
    <row r="1817" spans="4:4">
      <c r="D1817" s="208"/>
    </row>
    <row r="1818" spans="4:4">
      <c r="D1818" s="208"/>
    </row>
    <row r="1819" spans="4:4">
      <c r="D1819" s="208"/>
    </row>
    <row r="1820" spans="4:4">
      <c r="D1820" s="208"/>
    </row>
    <row r="1821" spans="4:4">
      <c r="D1821" s="208"/>
    </row>
    <row r="1822" spans="4:4">
      <c r="D1822" s="208"/>
    </row>
    <row r="1823" spans="4:4">
      <c r="D1823" s="208"/>
    </row>
    <row r="1824" spans="4:4">
      <c r="D1824" s="208"/>
    </row>
    <row r="1825" spans="4:4">
      <c r="D1825" s="208"/>
    </row>
    <row r="1826" spans="4:4">
      <c r="D1826" s="208"/>
    </row>
    <row r="1827" spans="4:4">
      <c r="D1827" s="208"/>
    </row>
    <row r="1828" spans="4:4">
      <c r="D1828" s="208"/>
    </row>
    <row r="1829" spans="4:4">
      <c r="D1829" s="208"/>
    </row>
    <row r="1830" spans="4:4">
      <c r="D1830" s="208"/>
    </row>
    <row r="1831" spans="4:4">
      <c r="D1831" s="208"/>
    </row>
    <row r="1832" spans="4:4">
      <c r="D1832" s="208"/>
    </row>
    <row r="1833" spans="4:4">
      <c r="D1833" s="208"/>
    </row>
    <row r="1834" spans="4:4">
      <c r="D1834" s="208"/>
    </row>
    <row r="1835" spans="4:4">
      <c r="D1835" s="208"/>
    </row>
    <row r="1836" spans="4:4">
      <c r="D1836" s="208"/>
    </row>
    <row r="1837" spans="4:4">
      <c r="D1837" s="208"/>
    </row>
    <row r="1838" spans="4:4">
      <c r="D1838" s="208"/>
    </row>
    <row r="1839" spans="4:4">
      <c r="D1839" s="208"/>
    </row>
    <row r="1840" spans="4:4">
      <c r="D1840" s="208"/>
    </row>
    <row r="1841" spans="4:4">
      <c r="D1841" s="208"/>
    </row>
    <row r="1842" spans="4:4">
      <c r="D1842" s="208"/>
    </row>
    <row r="1843" spans="4:4">
      <c r="D1843" s="208"/>
    </row>
    <row r="1844" spans="4:4">
      <c r="D1844" s="208"/>
    </row>
    <row r="1845" spans="4:4">
      <c r="D1845" s="208"/>
    </row>
    <row r="1846" spans="4:4">
      <c r="D1846" s="208"/>
    </row>
    <row r="1847" spans="4:4">
      <c r="D1847" s="208"/>
    </row>
    <row r="1848" spans="4:4">
      <c r="D1848" s="208"/>
    </row>
    <row r="1849" spans="4:4">
      <c r="D1849" s="208"/>
    </row>
    <row r="1850" spans="4:4">
      <c r="D1850" s="208"/>
    </row>
    <row r="1851" spans="4:4">
      <c r="D1851" s="208"/>
    </row>
    <row r="1852" spans="4:4">
      <c r="D1852" s="208"/>
    </row>
    <row r="1853" spans="4:4">
      <c r="D1853" s="208"/>
    </row>
    <row r="1854" spans="4:4">
      <c r="D1854" s="208"/>
    </row>
    <row r="1855" spans="4:4">
      <c r="D1855" s="208"/>
    </row>
    <row r="1856" spans="4:4">
      <c r="D1856" s="208"/>
    </row>
    <row r="1857" spans="4:4">
      <c r="D1857" s="208"/>
    </row>
    <row r="1858" spans="4:4">
      <c r="D1858" s="208"/>
    </row>
    <row r="1859" spans="4:4">
      <c r="D1859" s="208"/>
    </row>
    <row r="1860" spans="4:4">
      <c r="D1860" s="208"/>
    </row>
    <row r="1861" spans="4:4">
      <c r="D1861" s="208"/>
    </row>
    <row r="1862" spans="4:4">
      <c r="D1862" s="208"/>
    </row>
    <row r="1863" spans="4:4">
      <c r="D1863" s="208"/>
    </row>
    <row r="1864" spans="4:4">
      <c r="D1864" s="208"/>
    </row>
    <row r="1865" spans="4:4">
      <c r="D1865" s="208"/>
    </row>
    <row r="1866" spans="4:4">
      <c r="D1866" s="208"/>
    </row>
    <row r="1867" spans="4:4">
      <c r="D1867" s="208"/>
    </row>
    <row r="1868" spans="4:4">
      <c r="D1868" s="208"/>
    </row>
    <row r="1869" spans="4:4">
      <c r="D1869" s="208"/>
    </row>
    <row r="1870" spans="4:4">
      <c r="D1870" s="208"/>
    </row>
    <row r="1871" spans="4:4">
      <c r="D1871" s="208"/>
    </row>
    <row r="1872" spans="4:4">
      <c r="D1872" s="208"/>
    </row>
    <row r="1873" spans="4:4">
      <c r="D1873" s="208"/>
    </row>
    <row r="1874" spans="4:4">
      <c r="D1874" s="208"/>
    </row>
    <row r="1875" spans="4:4">
      <c r="D1875" s="208"/>
    </row>
    <row r="1876" spans="4:4">
      <c r="D1876" s="208"/>
    </row>
    <row r="1877" spans="4:4">
      <c r="D1877" s="208"/>
    </row>
    <row r="1878" spans="4:4">
      <c r="D1878" s="208"/>
    </row>
    <row r="1879" spans="4:4">
      <c r="D1879" s="208"/>
    </row>
    <row r="1880" spans="4:4">
      <c r="D1880" s="208"/>
    </row>
    <row r="1881" spans="4:4">
      <c r="D1881" s="208"/>
    </row>
    <row r="1882" spans="4:4">
      <c r="D1882" s="208"/>
    </row>
    <row r="1883" spans="4:4">
      <c r="D1883" s="208"/>
    </row>
    <row r="1884" spans="4:4">
      <c r="D1884" s="208"/>
    </row>
    <row r="1885" spans="4:4">
      <c r="D1885" s="208"/>
    </row>
    <row r="1886" spans="4:4">
      <c r="D1886" s="208"/>
    </row>
    <row r="1887" spans="4:4">
      <c r="D1887" s="208"/>
    </row>
    <row r="1888" spans="4:4">
      <c r="D1888" s="208"/>
    </row>
    <row r="1889" spans="4:4">
      <c r="D1889" s="208"/>
    </row>
    <row r="1890" spans="4:4">
      <c r="D1890" s="208"/>
    </row>
    <row r="1891" spans="4:4">
      <c r="D1891" s="208"/>
    </row>
    <row r="1892" spans="4:4">
      <c r="D1892" s="208"/>
    </row>
    <row r="1893" spans="4:4">
      <c r="D1893" s="208"/>
    </row>
    <row r="1894" spans="4:4">
      <c r="D1894" s="208"/>
    </row>
    <row r="1895" spans="4:4">
      <c r="D1895" s="208"/>
    </row>
    <row r="1896" spans="4:4">
      <c r="D1896" s="208"/>
    </row>
    <row r="1897" spans="4:4">
      <c r="D1897" s="208"/>
    </row>
    <row r="1898" spans="4:4">
      <c r="D1898" s="208"/>
    </row>
    <row r="1899" spans="4:4">
      <c r="D1899" s="208"/>
    </row>
    <row r="1900" spans="4:4">
      <c r="D1900" s="208"/>
    </row>
    <row r="1901" spans="4:4">
      <c r="D1901" s="208"/>
    </row>
    <row r="1902" spans="4:4">
      <c r="D1902" s="208"/>
    </row>
    <row r="1903" spans="4:4">
      <c r="D1903" s="208"/>
    </row>
    <row r="1904" spans="4:4">
      <c r="D1904" s="208"/>
    </row>
    <row r="1905" spans="4:4">
      <c r="D1905" s="208"/>
    </row>
    <row r="1906" spans="4:4">
      <c r="D1906" s="208"/>
    </row>
    <row r="1907" spans="4:4">
      <c r="D1907" s="208"/>
    </row>
    <row r="1908" spans="4:4">
      <c r="D1908" s="208"/>
    </row>
    <row r="1909" spans="4:4">
      <c r="D1909" s="208"/>
    </row>
    <row r="1910" spans="4:4">
      <c r="D1910" s="208"/>
    </row>
    <row r="1911" spans="4:4">
      <c r="D1911" s="208"/>
    </row>
    <row r="1912" spans="4:4">
      <c r="D1912" s="208"/>
    </row>
    <row r="1913" spans="4:4">
      <c r="D1913" s="208"/>
    </row>
    <row r="1914" spans="4:4">
      <c r="D1914" s="208"/>
    </row>
    <row r="1915" spans="4:4">
      <c r="D1915" s="208"/>
    </row>
    <row r="1916" spans="4:4">
      <c r="D1916" s="208"/>
    </row>
    <row r="1917" spans="4:4">
      <c r="D1917" s="208"/>
    </row>
    <row r="1918" spans="4:4">
      <c r="D1918" s="208"/>
    </row>
    <row r="1919" spans="4:4">
      <c r="D1919" s="208"/>
    </row>
    <row r="1920" spans="4:4">
      <c r="D1920" s="208"/>
    </row>
    <row r="1921" spans="4:4">
      <c r="D1921" s="208"/>
    </row>
    <row r="1922" spans="4:4">
      <c r="D1922" s="208"/>
    </row>
    <row r="1923" spans="4:4">
      <c r="D1923" s="208"/>
    </row>
    <row r="1924" spans="4:4">
      <c r="D1924" s="208"/>
    </row>
    <row r="1925" spans="4:4">
      <c r="D1925" s="208"/>
    </row>
    <row r="1926" spans="4:4">
      <c r="D1926" s="208"/>
    </row>
    <row r="1927" spans="4:4">
      <c r="D1927" s="208"/>
    </row>
    <row r="1928" spans="4:4">
      <c r="D1928" s="208"/>
    </row>
    <row r="1929" spans="4:4">
      <c r="D1929" s="208"/>
    </row>
    <row r="1930" spans="4:4">
      <c r="D1930" s="208"/>
    </row>
    <row r="1931" spans="4:4">
      <c r="D1931" s="208"/>
    </row>
    <row r="1932" spans="4:4">
      <c r="D1932" s="208"/>
    </row>
    <row r="1933" spans="4:4">
      <c r="D1933" s="208"/>
    </row>
    <row r="1934" spans="4:4">
      <c r="D1934" s="208"/>
    </row>
    <row r="1935" spans="4:4">
      <c r="D1935" s="208"/>
    </row>
    <row r="1936" spans="4:4">
      <c r="D1936" s="208"/>
    </row>
    <row r="1937" spans="4:4">
      <c r="D1937" s="208"/>
    </row>
    <row r="1938" spans="4:4">
      <c r="D1938" s="208"/>
    </row>
    <row r="1939" spans="4:4">
      <c r="D1939" s="208"/>
    </row>
    <row r="1940" spans="4:4">
      <c r="D1940" s="208"/>
    </row>
    <row r="1941" spans="4:4">
      <c r="D1941" s="208"/>
    </row>
    <row r="1942" spans="4:4">
      <c r="D1942" s="208"/>
    </row>
    <row r="1943" spans="4:4">
      <c r="D1943" s="208"/>
    </row>
    <row r="1944" spans="4:4">
      <c r="D1944" s="208"/>
    </row>
    <row r="1945" spans="4:4">
      <c r="D1945" s="208"/>
    </row>
    <row r="1946" spans="4:4">
      <c r="D1946" s="208"/>
    </row>
    <row r="1947" spans="4:4">
      <c r="D1947" s="208"/>
    </row>
    <row r="1948" spans="4:4">
      <c r="D1948" s="208"/>
    </row>
    <row r="1949" spans="4:4">
      <c r="D1949" s="208"/>
    </row>
    <row r="1950" spans="4:4">
      <c r="D1950" s="208"/>
    </row>
    <row r="1951" spans="4:4">
      <c r="D1951" s="208"/>
    </row>
    <row r="1952" spans="4:4">
      <c r="D1952" s="208"/>
    </row>
    <row r="1953" spans="4:4">
      <c r="D1953" s="208"/>
    </row>
    <row r="1954" spans="4:4">
      <c r="D1954" s="208"/>
    </row>
    <row r="1955" spans="4:4">
      <c r="D1955" s="208"/>
    </row>
    <row r="1956" spans="4:4">
      <c r="D1956" s="208"/>
    </row>
    <row r="1957" spans="4:4">
      <c r="D1957" s="208"/>
    </row>
    <row r="1958" spans="4:4">
      <c r="D1958" s="208"/>
    </row>
    <row r="1959" spans="4:4">
      <c r="D1959" s="208"/>
    </row>
    <row r="1960" spans="4:4">
      <c r="D1960" s="208"/>
    </row>
    <row r="1961" spans="4:4">
      <c r="D1961" s="208"/>
    </row>
    <row r="1962" spans="4:4">
      <c r="D1962" s="208"/>
    </row>
    <row r="1963" spans="4:4">
      <c r="D1963" s="208"/>
    </row>
    <row r="1964" spans="4:4">
      <c r="D1964" s="208"/>
    </row>
    <row r="1965" spans="4:4">
      <c r="D1965" s="208"/>
    </row>
    <row r="1966" spans="4:4">
      <c r="D1966" s="208"/>
    </row>
    <row r="1967" spans="4:4">
      <c r="D1967" s="208"/>
    </row>
    <row r="1968" spans="4:4">
      <c r="D1968" s="208"/>
    </row>
    <row r="1969" spans="4:4">
      <c r="D1969" s="208"/>
    </row>
    <row r="1970" spans="4:4">
      <c r="D1970" s="208"/>
    </row>
    <row r="1971" spans="4:4">
      <c r="D1971" s="208"/>
    </row>
    <row r="1972" spans="4:4">
      <c r="D1972" s="208"/>
    </row>
    <row r="1973" spans="4:4">
      <c r="D1973" s="208"/>
    </row>
    <row r="1974" spans="4:4">
      <c r="D1974" s="208"/>
    </row>
    <row r="1975" spans="4:4">
      <c r="D1975" s="208"/>
    </row>
    <row r="1976" spans="4:4">
      <c r="D1976" s="208"/>
    </row>
    <row r="1977" spans="4:4">
      <c r="D1977" s="208"/>
    </row>
    <row r="1978" spans="4:4">
      <c r="D1978" s="208"/>
    </row>
    <row r="1979" spans="4:4">
      <c r="D1979" s="208"/>
    </row>
    <row r="1980" spans="4:4">
      <c r="D1980" s="208"/>
    </row>
    <row r="1981" spans="4:4">
      <c r="D1981" s="208"/>
    </row>
    <row r="1982" spans="4:4">
      <c r="D1982" s="208"/>
    </row>
    <row r="1983" spans="4:4">
      <c r="D1983" s="208"/>
    </row>
    <row r="1984" spans="4:4">
      <c r="D1984" s="208"/>
    </row>
    <row r="1985" spans="4:4">
      <c r="D1985" s="208"/>
    </row>
    <row r="1986" spans="4:4">
      <c r="D1986" s="208"/>
    </row>
    <row r="1987" spans="4:4">
      <c r="D1987" s="208"/>
    </row>
    <row r="1988" spans="4:4">
      <c r="D1988" s="208"/>
    </row>
    <row r="1989" spans="4:4">
      <c r="D1989" s="208"/>
    </row>
    <row r="1990" spans="4:4">
      <c r="D1990" s="208"/>
    </row>
    <row r="1991" spans="4:4">
      <c r="D1991" s="208"/>
    </row>
    <row r="1992" spans="4:4">
      <c r="D1992" s="208"/>
    </row>
    <row r="1993" spans="4:4">
      <c r="D1993" s="208"/>
    </row>
    <row r="1994" spans="4:4">
      <c r="D1994" s="208"/>
    </row>
    <row r="1995" spans="4:4">
      <c r="D1995" s="208"/>
    </row>
    <row r="1996" spans="4:4">
      <c r="D1996" s="208"/>
    </row>
    <row r="1997" spans="4:4">
      <c r="D1997" s="208"/>
    </row>
    <row r="1998" spans="4:4">
      <c r="D1998" s="208"/>
    </row>
    <row r="1999" spans="4:4">
      <c r="D1999" s="208"/>
    </row>
    <row r="2000" spans="4:4">
      <c r="D2000" s="208"/>
    </row>
    <row r="2001" spans="4:4">
      <c r="D2001" s="208"/>
    </row>
    <row r="2002" spans="4:4">
      <c r="D2002" s="208"/>
    </row>
    <row r="2003" spans="4:4">
      <c r="D2003" s="208"/>
    </row>
    <row r="2004" spans="4:4">
      <c r="D2004" s="208"/>
    </row>
    <row r="2005" spans="4:4">
      <c r="D2005" s="208"/>
    </row>
    <row r="2006" spans="4:4">
      <c r="D2006" s="208"/>
    </row>
    <row r="2007" spans="4:4">
      <c r="D2007" s="208"/>
    </row>
    <row r="2008" spans="4:4">
      <c r="D2008" s="208"/>
    </row>
    <row r="2009" spans="4:4">
      <c r="D2009" s="208"/>
    </row>
    <row r="2010" spans="4:4">
      <c r="D2010" s="208"/>
    </row>
    <row r="2011" spans="4:4">
      <c r="D2011" s="208"/>
    </row>
    <row r="2012" spans="4:4">
      <c r="D2012" s="208"/>
    </row>
    <row r="2013" spans="4:4">
      <c r="D2013" s="208"/>
    </row>
    <row r="2014" spans="4:4">
      <c r="D2014" s="208"/>
    </row>
    <row r="2015" spans="4:4">
      <c r="D2015" s="208"/>
    </row>
    <row r="2016" spans="4:4">
      <c r="D2016" s="208"/>
    </row>
    <row r="2017" spans="4:4">
      <c r="D2017" s="208"/>
    </row>
    <row r="2018" spans="4:4">
      <c r="D2018" s="208"/>
    </row>
    <row r="2019" spans="4:4">
      <c r="D2019" s="208"/>
    </row>
    <row r="2020" spans="4:4">
      <c r="D2020" s="208"/>
    </row>
    <row r="2021" spans="4:4">
      <c r="D2021" s="208"/>
    </row>
    <row r="2022" spans="4:4">
      <c r="D2022" s="208"/>
    </row>
    <row r="2023" spans="4:4">
      <c r="D2023" s="208"/>
    </row>
    <row r="2024" spans="4:4">
      <c r="D2024" s="208"/>
    </row>
    <row r="2025" spans="4:4">
      <c r="D2025" s="208"/>
    </row>
    <row r="2026" spans="4:4">
      <c r="D2026" s="208"/>
    </row>
    <row r="2027" spans="4:4">
      <c r="D2027" s="208"/>
    </row>
    <row r="2028" spans="4:4">
      <c r="D2028" s="208"/>
    </row>
    <row r="2029" spans="4:4">
      <c r="D2029" s="208"/>
    </row>
    <row r="2030" spans="4:4">
      <c r="D2030" s="208"/>
    </row>
    <row r="2031" spans="4:4">
      <c r="D2031" s="208"/>
    </row>
    <row r="2032" spans="4:4">
      <c r="D2032" s="208"/>
    </row>
    <row r="2033" spans="4:4">
      <c r="D2033" s="208"/>
    </row>
    <row r="2034" spans="4:4">
      <c r="D2034" s="208"/>
    </row>
    <row r="2035" spans="4:4">
      <c r="D2035" s="208"/>
    </row>
    <row r="2036" spans="4:4">
      <c r="D2036" s="208"/>
    </row>
    <row r="2037" spans="4:4">
      <c r="D2037" s="208"/>
    </row>
    <row r="2038" spans="4:4">
      <c r="D2038" s="208"/>
    </row>
    <row r="2039" spans="4:4">
      <c r="D2039" s="208"/>
    </row>
    <row r="2040" spans="4:4">
      <c r="D2040" s="208"/>
    </row>
    <row r="2041" spans="4:4">
      <c r="D2041" s="208"/>
    </row>
    <row r="2042" spans="4:4">
      <c r="D2042" s="208"/>
    </row>
    <row r="2043" spans="4:4">
      <c r="D2043" s="208"/>
    </row>
    <row r="2044" spans="4:4">
      <c r="D2044" s="208"/>
    </row>
    <row r="2045" spans="4:4">
      <c r="D2045" s="208"/>
    </row>
    <row r="2046" spans="4:4">
      <c r="D2046" s="208"/>
    </row>
    <row r="2047" spans="4:4">
      <c r="D2047" s="208"/>
    </row>
    <row r="2048" spans="4:4">
      <c r="D2048" s="208"/>
    </row>
    <row r="2049" spans="4:4">
      <c r="D2049" s="208"/>
    </row>
    <row r="2050" spans="4:4">
      <c r="D2050" s="208"/>
    </row>
    <row r="2051" spans="4:4">
      <c r="D2051" s="208"/>
    </row>
    <row r="2052" spans="4:4">
      <c r="D2052" s="208"/>
    </row>
    <row r="2053" spans="4:4">
      <c r="D2053" s="208"/>
    </row>
    <row r="2054" spans="4:4">
      <c r="D2054" s="208"/>
    </row>
    <row r="2055" spans="4:4">
      <c r="D2055" s="208"/>
    </row>
    <row r="2056" spans="4:4">
      <c r="D2056" s="208"/>
    </row>
    <row r="2057" spans="4:4">
      <c r="D2057" s="208"/>
    </row>
    <row r="2058" spans="4:4">
      <c r="D2058" s="208"/>
    </row>
    <row r="2059" spans="4:4">
      <c r="D2059" s="208"/>
    </row>
    <row r="2060" spans="4:4">
      <c r="D2060" s="208"/>
    </row>
    <row r="2061" spans="4:4">
      <c r="D2061" s="208"/>
    </row>
    <row r="2062" spans="4:4">
      <c r="D2062" s="208"/>
    </row>
    <row r="2063" spans="4:4">
      <c r="D2063" s="208"/>
    </row>
    <row r="2064" spans="4:4">
      <c r="D2064" s="208"/>
    </row>
    <row r="2065" spans="4:4">
      <c r="D2065" s="208"/>
    </row>
    <row r="2066" spans="4:4">
      <c r="D2066" s="208"/>
    </row>
    <row r="2067" spans="4:4">
      <c r="D2067" s="208"/>
    </row>
    <row r="2068" spans="4:4">
      <c r="D2068" s="208"/>
    </row>
    <row r="2069" spans="4:4">
      <c r="D2069" s="208"/>
    </row>
    <row r="2070" spans="4:4">
      <c r="D2070" s="208"/>
    </row>
    <row r="2071" spans="4:4">
      <c r="D2071" s="208"/>
    </row>
    <row r="2072" spans="4:4">
      <c r="D2072" s="208"/>
    </row>
    <row r="2073" spans="4:4">
      <c r="D2073" s="208"/>
    </row>
    <row r="2074" spans="4:4">
      <c r="D2074" s="208"/>
    </row>
    <row r="2075" spans="4:4">
      <c r="D2075" s="208"/>
    </row>
    <row r="2076" spans="4:4">
      <c r="D2076" s="208"/>
    </row>
    <row r="2077" spans="4:4">
      <c r="D2077" s="208"/>
    </row>
    <row r="2078" spans="4:4">
      <c r="D2078" s="208"/>
    </row>
    <row r="2079" spans="4:4">
      <c r="D2079" s="208"/>
    </row>
    <row r="2080" spans="4:4">
      <c r="D2080" s="208"/>
    </row>
    <row r="2081" spans="4:4">
      <c r="D2081" s="208"/>
    </row>
    <row r="2082" spans="4:4">
      <c r="D2082" s="208"/>
    </row>
    <row r="2083" spans="4:4">
      <c r="D2083" s="208"/>
    </row>
    <row r="2084" spans="4:4">
      <c r="D2084" s="208"/>
    </row>
    <row r="2085" spans="4:4">
      <c r="D2085" s="208"/>
    </row>
    <row r="2086" spans="4:4">
      <c r="D2086" s="208"/>
    </row>
    <row r="2087" spans="4:4">
      <c r="D2087" s="208"/>
    </row>
    <row r="2088" spans="4:4">
      <c r="D2088" s="208"/>
    </row>
    <row r="2089" spans="4:4">
      <c r="D2089" s="208"/>
    </row>
    <row r="2090" spans="4:4">
      <c r="D2090" s="208"/>
    </row>
    <row r="2091" spans="4:4">
      <c r="D2091" s="208"/>
    </row>
    <row r="2092" spans="4:4">
      <c r="D2092" s="208"/>
    </row>
    <row r="2093" spans="4:4">
      <c r="D2093" s="208"/>
    </row>
    <row r="2094" spans="4:4">
      <c r="D2094" s="208"/>
    </row>
    <row r="2095" spans="4:4">
      <c r="D2095" s="208"/>
    </row>
    <row r="2096" spans="4:4">
      <c r="D2096" s="208"/>
    </row>
    <row r="2097" spans="4:4">
      <c r="D2097" s="208"/>
    </row>
    <row r="2098" spans="4:4">
      <c r="D2098" s="208"/>
    </row>
    <row r="2099" spans="4:4">
      <c r="D2099" s="208"/>
    </row>
    <row r="2100" spans="4:4">
      <c r="D2100" s="208"/>
    </row>
    <row r="2101" spans="4:4">
      <c r="D2101" s="208"/>
    </row>
    <row r="2102" spans="4:4">
      <c r="D2102" s="208"/>
    </row>
    <row r="2103" spans="4:4">
      <c r="D2103" s="208"/>
    </row>
    <row r="2104" spans="4:4">
      <c r="D2104" s="208"/>
    </row>
    <row r="2105" spans="4:4">
      <c r="D2105" s="208"/>
    </row>
    <row r="2106" spans="4:4">
      <c r="D2106" s="208"/>
    </row>
    <row r="2107" spans="4:4">
      <c r="D2107" s="208"/>
    </row>
    <row r="2108" spans="4:4">
      <c r="D2108" s="208"/>
    </row>
    <row r="2109" spans="4:4">
      <c r="D2109" s="208"/>
    </row>
    <row r="2110" spans="4:4">
      <c r="D2110" s="208"/>
    </row>
    <row r="2111" spans="4:4">
      <c r="D2111" s="208"/>
    </row>
    <row r="2112" spans="4:4">
      <c r="D2112" s="208"/>
    </row>
    <row r="2113" spans="4:4">
      <c r="D2113" s="208"/>
    </row>
    <row r="2114" spans="4:4">
      <c r="D2114" s="208"/>
    </row>
    <row r="2115" spans="4:4">
      <c r="D2115" s="208"/>
    </row>
    <row r="2116" spans="4:4">
      <c r="D2116" s="208"/>
    </row>
    <row r="2117" spans="4:4">
      <c r="D2117" s="208"/>
    </row>
    <row r="2118" spans="4:4">
      <c r="D2118" s="208"/>
    </row>
    <row r="2119" spans="4:4">
      <c r="D2119" s="208"/>
    </row>
    <row r="2120" spans="4:4">
      <c r="D2120" s="208"/>
    </row>
    <row r="2121" spans="4:4">
      <c r="D2121" s="208"/>
    </row>
    <row r="2122" spans="4:4">
      <c r="D2122" s="208"/>
    </row>
    <row r="2123" spans="4:4">
      <c r="D2123" s="208"/>
    </row>
    <row r="2124" spans="4:4">
      <c r="D2124" s="208"/>
    </row>
    <row r="2125" spans="4:4">
      <c r="D2125" s="208"/>
    </row>
    <row r="2126" spans="4:4">
      <c r="D2126" s="208"/>
    </row>
    <row r="2127" spans="4:4">
      <c r="D2127" s="208"/>
    </row>
    <row r="2128" spans="4:4">
      <c r="D2128" s="208"/>
    </row>
    <row r="2129" spans="4:4">
      <c r="D2129" s="208"/>
    </row>
    <row r="2130" spans="4:4">
      <c r="D2130" s="208"/>
    </row>
    <row r="2131" spans="4:4">
      <c r="D2131" s="208"/>
    </row>
    <row r="2132" spans="4:4">
      <c r="D2132" s="208"/>
    </row>
    <row r="2133" spans="4:4">
      <c r="D2133" s="208"/>
    </row>
    <row r="2134" spans="4:4">
      <c r="D2134" s="208"/>
    </row>
    <row r="2135" spans="4:4">
      <c r="D2135" s="208"/>
    </row>
    <row r="2136" spans="4:4">
      <c r="D2136" s="208"/>
    </row>
    <row r="2137" spans="4:4">
      <c r="D2137" s="208"/>
    </row>
    <row r="2138" spans="4:4">
      <c r="D2138" s="208"/>
    </row>
    <row r="2139" spans="4:4">
      <c r="D2139" s="208"/>
    </row>
    <row r="2140" spans="4:4">
      <c r="D2140" s="208"/>
    </row>
    <row r="2141" spans="4:4">
      <c r="D2141" s="208"/>
    </row>
    <row r="2142" spans="4:4">
      <c r="D2142" s="208"/>
    </row>
    <row r="2143" spans="4:4">
      <c r="D2143" s="208"/>
    </row>
    <row r="2144" spans="4:4">
      <c r="D2144" s="208"/>
    </row>
    <row r="2145" spans="4:4">
      <c r="D2145" s="208"/>
    </row>
    <row r="2146" spans="4:4">
      <c r="D2146" s="208"/>
    </row>
    <row r="2147" spans="4:4">
      <c r="D2147" s="208"/>
    </row>
    <row r="2148" spans="4:4">
      <c r="D2148" s="208"/>
    </row>
    <row r="2149" spans="4:4">
      <c r="D2149" s="208"/>
    </row>
    <row r="2150" spans="4:4">
      <c r="D2150" s="208"/>
    </row>
    <row r="2151" spans="4:4">
      <c r="D2151" s="208"/>
    </row>
    <row r="2152" spans="4:4">
      <c r="D2152" s="208"/>
    </row>
    <row r="2153" spans="4:4">
      <c r="D2153" s="208"/>
    </row>
    <row r="2154" spans="4:4">
      <c r="D2154" s="208"/>
    </row>
    <row r="2155" spans="4:4">
      <c r="D2155" s="208"/>
    </row>
    <row r="2156" spans="4:4">
      <c r="D2156" s="208"/>
    </row>
    <row r="2157" spans="4:4">
      <c r="D2157" s="208"/>
    </row>
    <row r="2158" spans="4:4">
      <c r="D2158" s="208"/>
    </row>
    <row r="2159" spans="4:4">
      <c r="D2159" s="208"/>
    </row>
    <row r="2160" spans="4:4">
      <c r="D2160" s="208"/>
    </row>
    <row r="2161" spans="4:4">
      <c r="D2161" s="208"/>
    </row>
    <row r="2162" spans="4:4">
      <c r="D2162" s="208"/>
    </row>
    <row r="2163" spans="4:4">
      <c r="D2163" s="208"/>
    </row>
    <row r="2164" spans="4:4">
      <c r="D2164" s="208"/>
    </row>
    <row r="2165" spans="4:4">
      <c r="D2165" s="208"/>
    </row>
    <row r="2166" spans="4:4">
      <c r="D2166" s="208"/>
    </row>
    <row r="2167" spans="4:4">
      <c r="D2167" s="208"/>
    </row>
    <row r="2168" spans="4:4">
      <c r="D2168" s="208"/>
    </row>
    <row r="2169" spans="4:4">
      <c r="D2169" s="208"/>
    </row>
    <row r="2170" spans="4:4">
      <c r="D2170" s="208"/>
    </row>
    <row r="2171" spans="4:4">
      <c r="D2171" s="208"/>
    </row>
    <row r="2172" spans="4:4">
      <c r="D2172" s="208"/>
    </row>
    <row r="2173" spans="4:4">
      <c r="D2173" s="208"/>
    </row>
    <row r="2174" spans="4:4">
      <c r="D2174" s="208"/>
    </row>
    <row r="2175" spans="4:4">
      <c r="D2175" s="208"/>
    </row>
    <row r="2176" spans="4:4">
      <c r="D2176" s="208"/>
    </row>
    <row r="2177" spans="4:4">
      <c r="D2177" s="208"/>
    </row>
    <row r="2178" spans="4:4">
      <c r="D2178" s="208"/>
    </row>
    <row r="2179" spans="4:4">
      <c r="D2179" s="208"/>
    </row>
    <row r="2180" spans="4:4">
      <c r="D2180" s="208"/>
    </row>
    <row r="2181" spans="4:4">
      <c r="D2181" s="208"/>
    </row>
    <row r="2182" spans="4:4">
      <c r="D2182" s="208"/>
    </row>
    <row r="2183" spans="4:4">
      <c r="D2183" s="208"/>
    </row>
    <row r="2184" spans="4:4">
      <c r="D2184" s="208"/>
    </row>
    <row r="2185" spans="4:4">
      <c r="D2185" s="208"/>
    </row>
    <row r="2186" spans="4:4">
      <c r="D2186" s="208"/>
    </row>
    <row r="2187" spans="4:4">
      <c r="D2187" s="208"/>
    </row>
    <row r="2188" spans="4:4">
      <c r="D2188" s="208"/>
    </row>
    <row r="2189" spans="4:4">
      <c r="D2189" s="208"/>
    </row>
    <row r="2190" spans="4:4">
      <c r="D2190" s="208"/>
    </row>
    <row r="2191" spans="4:4">
      <c r="D2191" s="208"/>
    </row>
    <row r="2192" spans="4:4">
      <c r="D2192" s="208"/>
    </row>
    <row r="2193" spans="4:4">
      <c r="D2193" s="208"/>
    </row>
    <row r="2194" spans="4:4">
      <c r="D2194" s="208"/>
    </row>
    <row r="2195" spans="4:4">
      <c r="D2195" s="208"/>
    </row>
    <row r="2196" spans="4:4">
      <c r="D2196" s="208"/>
    </row>
    <row r="2197" spans="4:4">
      <c r="D2197" s="208"/>
    </row>
    <row r="2198" spans="4:4">
      <c r="D2198" s="208"/>
    </row>
    <row r="2199" spans="4:4">
      <c r="D2199" s="208"/>
    </row>
    <row r="2200" spans="4:4">
      <c r="D2200" s="208"/>
    </row>
    <row r="2201" spans="4:4">
      <c r="D2201" s="208"/>
    </row>
    <row r="2202" spans="4:4">
      <c r="D2202" s="208"/>
    </row>
    <row r="2203" spans="4:4">
      <c r="D2203" s="208"/>
    </row>
    <row r="2204" spans="4:4">
      <c r="D2204" s="208"/>
    </row>
    <row r="2205" spans="4:4">
      <c r="D2205" s="208"/>
    </row>
    <row r="2206" spans="4:4">
      <c r="D2206" s="208"/>
    </row>
    <row r="2207" spans="4:4">
      <c r="D2207" s="208"/>
    </row>
    <row r="2208" spans="4:4">
      <c r="D2208" s="208"/>
    </row>
    <row r="2209" spans="4:4">
      <c r="D2209" s="208"/>
    </row>
    <row r="2210" spans="4:4">
      <c r="D2210" s="208"/>
    </row>
    <row r="2211" spans="4:4">
      <c r="D2211" s="208"/>
    </row>
    <row r="2212" spans="4:4">
      <c r="D2212" s="208"/>
    </row>
    <row r="2213" spans="4:4">
      <c r="D2213" s="208"/>
    </row>
    <row r="2214" spans="4:4">
      <c r="D2214" s="208"/>
    </row>
    <row r="2215" spans="4:4">
      <c r="D2215" s="208"/>
    </row>
    <row r="2216" spans="4:4">
      <c r="D2216" s="208"/>
    </row>
    <row r="2217" spans="4:4">
      <c r="D2217" s="208"/>
    </row>
    <row r="2218" spans="4:4">
      <c r="D2218" s="208"/>
    </row>
    <row r="2219" spans="4:4">
      <c r="D2219" s="208"/>
    </row>
    <row r="2220" spans="4:4">
      <c r="D2220" s="208"/>
    </row>
    <row r="2221" spans="4:4">
      <c r="D2221" s="208"/>
    </row>
    <row r="2222" spans="4:4">
      <c r="D2222" s="208"/>
    </row>
    <row r="2223" spans="4:4">
      <c r="D2223" s="208"/>
    </row>
    <row r="2224" spans="4:4">
      <c r="D2224" s="208"/>
    </row>
    <row r="2225" spans="4:4">
      <c r="D2225" s="208"/>
    </row>
    <row r="2226" spans="4:4">
      <c r="D2226" s="208"/>
    </row>
    <row r="2227" spans="4:4">
      <c r="D2227" s="208"/>
    </row>
    <row r="2228" spans="4:4">
      <c r="D2228" s="208"/>
    </row>
    <row r="2229" spans="4:4">
      <c r="D2229" s="208"/>
    </row>
    <row r="2230" spans="4:4">
      <c r="D2230" s="208"/>
    </row>
    <row r="2231" spans="4:4">
      <c r="D2231" s="208"/>
    </row>
    <row r="2232" spans="4:4">
      <c r="D2232" s="208"/>
    </row>
    <row r="2233" spans="4:4">
      <c r="D2233" s="208"/>
    </row>
    <row r="2234" spans="4:4">
      <c r="D2234" s="208"/>
    </row>
    <row r="2235" spans="4:4">
      <c r="D2235" s="208"/>
    </row>
    <row r="2236" spans="4:4">
      <c r="D2236" s="208"/>
    </row>
    <row r="2237" spans="4:4">
      <c r="D2237" s="208"/>
    </row>
    <row r="2238" spans="4:4">
      <c r="D2238" s="208"/>
    </row>
    <row r="2239" spans="4:4">
      <c r="D2239" s="208"/>
    </row>
    <row r="2240" spans="4:4">
      <c r="D2240" s="208"/>
    </row>
    <row r="2241" spans="4:4">
      <c r="D2241" s="208"/>
    </row>
    <row r="2242" spans="4:4">
      <c r="D2242" s="208"/>
    </row>
    <row r="2243" spans="4:4">
      <c r="D2243" s="208"/>
    </row>
    <row r="2244" spans="4:4">
      <c r="D2244" s="208"/>
    </row>
    <row r="2245" spans="4:4">
      <c r="D2245" s="208"/>
    </row>
    <row r="2246" spans="4:4">
      <c r="D2246" s="208"/>
    </row>
    <row r="2247" spans="4:4">
      <c r="D2247" s="208"/>
    </row>
    <row r="2248" spans="4:4">
      <c r="D2248" s="208"/>
    </row>
    <row r="2249" spans="4:4">
      <c r="D2249" s="208"/>
    </row>
    <row r="2250" spans="4:4">
      <c r="D2250" s="208"/>
    </row>
    <row r="2251" spans="4:4">
      <c r="D2251" s="208"/>
    </row>
    <row r="2252" spans="4:4">
      <c r="D2252" s="208"/>
    </row>
    <row r="2253" spans="4:4">
      <c r="D2253" s="208"/>
    </row>
    <row r="2254" spans="4:4">
      <c r="D2254" s="208"/>
    </row>
    <row r="2255" spans="4:4">
      <c r="D2255" s="208"/>
    </row>
    <row r="2256" spans="4:4">
      <c r="D2256" s="208"/>
    </row>
    <row r="2257" spans="4:4">
      <c r="D2257" s="208"/>
    </row>
    <row r="2258" spans="4:4">
      <c r="D2258" s="208"/>
    </row>
    <row r="2259" spans="4:4">
      <c r="D2259" s="208"/>
    </row>
    <row r="2260" spans="4:4">
      <c r="D2260" s="208"/>
    </row>
    <row r="2261" spans="4:4">
      <c r="D2261" s="208"/>
    </row>
    <row r="2262" spans="4:4">
      <c r="D2262" s="208"/>
    </row>
    <row r="2263" spans="4:4">
      <c r="D2263" s="208"/>
    </row>
    <row r="2264" spans="4:4">
      <c r="D2264" s="208"/>
    </row>
    <row r="2265" spans="4:4">
      <c r="D2265" s="208"/>
    </row>
    <row r="2266" spans="4:4">
      <c r="D2266" s="208"/>
    </row>
    <row r="2267" spans="4:4">
      <c r="D2267" s="208"/>
    </row>
    <row r="2268" spans="4:4">
      <c r="D2268" s="208"/>
    </row>
    <row r="2269" spans="4:4">
      <c r="D2269" s="208"/>
    </row>
    <row r="2270" spans="4:4">
      <c r="D2270" s="208"/>
    </row>
    <row r="2271" spans="4:4">
      <c r="D2271" s="208"/>
    </row>
    <row r="2272" spans="4:4">
      <c r="D2272" s="208"/>
    </row>
    <row r="2273" spans="4:4">
      <c r="D2273" s="208"/>
    </row>
    <row r="2274" spans="4:4">
      <c r="D2274" s="208"/>
    </row>
    <row r="2275" spans="4:4">
      <c r="D2275" s="208"/>
    </row>
    <row r="2276" spans="4:4">
      <c r="D2276" s="208"/>
    </row>
    <row r="2277" spans="4:4">
      <c r="D2277" s="208"/>
    </row>
    <row r="2278" spans="4:4">
      <c r="D2278" s="208"/>
    </row>
    <row r="2279" spans="4:4">
      <c r="D2279" s="208"/>
    </row>
    <row r="2280" spans="4:4">
      <c r="D2280" s="208"/>
    </row>
    <row r="2281" spans="4:4">
      <c r="D2281" s="208"/>
    </row>
    <row r="2282" spans="4:4">
      <c r="D2282" s="208"/>
    </row>
    <row r="2283" spans="4:4">
      <c r="D2283" s="208"/>
    </row>
    <row r="2284" spans="4:4">
      <c r="D2284" s="208"/>
    </row>
    <row r="2285" spans="4:4">
      <c r="D2285" s="208"/>
    </row>
    <row r="2286" spans="4:4">
      <c r="D2286" s="208"/>
    </row>
    <row r="2287" spans="4:4">
      <c r="D2287" s="208"/>
    </row>
    <row r="2288" spans="4:4">
      <c r="D2288" s="208"/>
    </row>
    <row r="2289" spans="4:4">
      <c r="D2289" s="208"/>
    </row>
    <row r="2290" spans="4:4">
      <c r="D2290" s="208"/>
    </row>
    <row r="2291" spans="4:4">
      <c r="D2291" s="208"/>
    </row>
    <row r="2292" spans="4:4">
      <c r="D2292" s="208"/>
    </row>
    <row r="2293" spans="4:4">
      <c r="D2293" s="208"/>
    </row>
    <row r="2294" spans="4:4">
      <c r="D2294" s="208"/>
    </row>
    <row r="2295" spans="4:4">
      <c r="D2295" s="208"/>
    </row>
    <row r="2296" spans="4:4">
      <c r="D2296" s="208"/>
    </row>
    <row r="2297" spans="4:4">
      <c r="D2297" s="208"/>
    </row>
    <row r="2298" spans="4:4">
      <c r="D2298" s="208"/>
    </row>
    <row r="2299" spans="4:4">
      <c r="D2299" s="208"/>
    </row>
    <row r="2300" spans="4:4">
      <c r="D2300" s="208"/>
    </row>
    <row r="2301" spans="4:4">
      <c r="D2301" s="208"/>
    </row>
    <row r="2302" spans="4:4">
      <c r="D2302" s="208"/>
    </row>
    <row r="2303" spans="4:4">
      <c r="D2303" s="208"/>
    </row>
    <row r="2304" spans="4:4">
      <c r="D2304" s="208"/>
    </row>
    <row r="2305" spans="4:4">
      <c r="D2305" s="208"/>
    </row>
    <row r="2306" spans="4:4">
      <c r="D2306" s="208"/>
    </row>
    <row r="2307" spans="4:4">
      <c r="D2307" s="208"/>
    </row>
    <row r="2308" spans="4:4">
      <c r="D2308" s="208"/>
    </row>
    <row r="2309" spans="4:4">
      <c r="D2309" s="208"/>
    </row>
    <row r="2310" spans="4:4">
      <c r="D2310" s="208"/>
    </row>
    <row r="2311" spans="4:4">
      <c r="D2311" s="208"/>
    </row>
    <row r="2312" spans="4:4">
      <c r="D2312" s="208"/>
    </row>
    <row r="2313" spans="4:4">
      <c r="D2313" s="208"/>
    </row>
    <row r="2314" spans="4:4">
      <c r="D2314" s="208"/>
    </row>
    <row r="2315" spans="4:4">
      <c r="D2315" s="208"/>
    </row>
    <row r="2316" spans="4:4">
      <c r="D2316" s="208"/>
    </row>
    <row r="2317" spans="4:4">
      <c r="D2317" s="208"/>
    </row>
    <row r="2318" spans="4:4">
      <c r="D2318" s="208"/>
    </row>
    <row r="2319" spans="4:4">
      <c r="D2319" s="208"/>
    </row>
    <row r="2320" spans="4:4">
      <c r="D2320" s="208"/>
    </row>
    <row r="2321" spans="4:4">
      <c r="D2321" s="208"/>
    </row>
    <row r="2322" spans="4:4">
      <c r="D2322" s="208"/>
    </row>
    <row r="2323" spans="4:4">
      <c r="D2323" s="208"/>
    </row>
    <row r="2324" spans="4:4">
      <c r="D2324" s="208"/>
    </row>
    <row r="2325" spans="4:4">
      <c r="D2325" s="208"/>
    </row>
    <row r="2326" spans="4:4">
      <c r="D2326" s="208"/>
    </row>
    <row r="2327" spans="4:4">
      <c r="D2327" s="208"/>
    </row>
    <row r="2328" spans="4:4">
      <c r="D2328" s="208"/>
    </row>
    <row r="2329" spans="4:4">
      <c r="D2329" s="208"/>
    </row>
    <row r="2330" spans="4:4">
      <c r="D2330" s="208"/>
    </row>
    <row r="2331" spans="4:4">
      <c r="D2331" s="208"/>
    </row>
    <row r="2332" spans="4:4">
      <c r="D2332" s="208"/>
    </row>
    <row r="2333" spans="4:4">
      <c r="D2333" s="208"/>
    </row>
    <row r="2334" spans="4:4">
      <c r="D2334" s="208"/>
    </row>
    <row r="2335" spans="4:4">
      <c r="D2335" s="208"/>
    </row>
    <row r="2336" spans="4:4">
      <c r="D2336" s="208"/>
    </row>
    <row r="2337" spans="4:4">
      <c r="D2337" s="208"/>
    </row>
    <row r="2338" spans="4:4">
      <c r="D2338" s="208"/>
    </row>
    <row r="2339" spans="4:4">
      <c r="D2339" s="208"/>
    </row>
    <row r="2340" spans="4:4">
      <c r="D2340" s="208"/>
    </row>
    <row r="2341" spans="4:4">
      <c r="D2341" s="208"/>
    </row>
    <row r="2342" spans="4:4">
      <c r="D2342" s="208"/>
    </row>
    <row r="2343" spans="4:4">
      <c r="D2343" s="208"/>
    </row>
    <row r="2344" spans="4:4">
      <c r="D2344" s="208"/>
    </row>
    <row r="2345" spans="4:4">
      <c r="D2345" s="208"/>
    </row>
    <row r="2346" spans="4:4">
      <c r="D2346" s="208"/>
    </row>
    <row r="2347" spans="4:4">
      <c r="D2347" s="208"/>
    </row>
    <row r="2348" spans="4:4">
      <c r="D2348" s="208"/>
    </row>
    <row r="2349" spans="4:4">
      <c r="D2349" s="208"/>
    </row>
    <row r="2350" spans="4:4">
      <c r="D2350" s="208"/>
    </row>
    <row r="2351" spans="4:4">
      <c r="D2351" s="208"/>
    </row>
    <row r="2352" spans="4:4">
      <c r="D2352" s="208"/>
    </row>
    <row r="2353" spans="4:4">
      <c r="D2353" s="208"/>
    </row>
    <row r="2354" spans="4:4">
      <c r="D2354" s="208"/>
    </row>
    <row r="2355" spans="4:4">
      <c r="D2355" s="208"/>
    </row>
    <row r="2356" spans="4:4">
      <c r="D2356" s="208"/>
    </row>
    <row r="2357" spans="4:4">
      <c r="D2357" s="208"/>
    </row>
    <row r="2358" spans="4:4">
      <c r="D2358" s="208"/>
    </row>
    <row r="2359" spans="4:4">
      <c r="D2359" s="208"/>
    </row>
    <row r="2360" spans="4:4">
      <c r="D2360" s="208"/>
    </row>
    <row r="2361" spans="4:4">
      <c r="D2361" s="208"/>
    </row>
    <row r="2362" spans="4:4">
      <c r="D2362" s="208"/>
    </row>
    <row r="2363" spans="4:4">
      <c r="D2363" s="208"/>
    </row>
    <row r="2364" spans="4:4">
      <c r="D2364" s="208"/>
    </row>
    <row r="2365" spans="4:4">
      <c r="D2365" s="208"/>
    </row>
    <row r="2366" spans="4:4">
      <c r="D2366" s="208"/>
    </row>
    <row r="2367" spans="4:4">
      <c r="D2367" s="208"/>
    </row>
    <row r="2368" spans="4:4">
      <c r="D2368" s="208"/>
    </row>
    <row r="2369" spans="4:4">
      <c r="D2369" s="208"/>
    </row>
    <row r="2370" spans="4:4">
      <c r="D2370" s="208"/>
    </row>
    <row r="2371" spans="4:4">
      <c r="D2371" s="208"/>
    </row>
    <row r="2372" spans="4:4">
      <c r="D2372" s="208"/>
    </row>
    <row r="2373" spans="4:4">
      <c r="D2373" s="208"/>
    </row>
    <row r="2374" spans="4:4">
      <c r="D2374" s="208"/>
    </row>
    <row r="2375" spans="4:4">
      <c r="D2375" s="208"/>
    </row>
    <row r="2376" spans="4:4">
      <c r="D2376" s="208"/>
    </row>
    <row r="2377" spans="4:4">
      <c r="D2377" s="208"/>
    </row>
    <row r="2378" spans="4:4">
      <c r="D2378" s="208"/>
    </row>
    <row r="2379" spans="4:4">
      <c r="D2379" s="208"/>
    </row>
    <row r="2380" spans="4:4">
      <c r="D2380" s="208"/>
    </row>
    <row r="2381" spans="4:4">
      <c r="D2381" s="208"/>
    </row>
    <row r="2382" spans="4:4">
      <c r="D2382" s="208"/>
    </row>
    <row r="2383" spans="4:4">
      <c r="D2383" s="208"/>
    </row>
    <row r="2384" spans="4:4">
      <c r="D2384" s="208"/>
    </row>
    <row r="2385" spans="4:4">
      <c r="D2385" s="208"/>
    </row>
    <row r="2386" spans="4:4">
      <c r="D2386" s="208"/>
    </row>
    <row r="2387" spans="4:4">
      <c r="D2387" s="208"/>
    </row>
    <row r="2388" spans="4:4">
      <c r="D2388" s="208"/>
    </row>
    <row r="2389" spans="4:4">
      <c r="D2389" s="208"/>
    </row>
    <row r="2390" spans="4:4">
      <c r="D2390" s="208"/>
    </row>
    <row r="2391" spans="4:4">
      <c r="D2391" s="208"/>
    </row>
    <row r="2392" spans="4:4">
      <c r="D2392" s="208"/>
    </row>
    <row r="2393" spans="4:4">
      <c r="D2393" s="208"/>
    </row>
    <row r="2394" spans="4:4">
      <c r="D2394" s="208"/>
    </row>
    <row r="2395" spans="4:4">
      <c r="D2395" s="208"/>
    </row>
    <row r="2396" spans="4:4">
      <c r="D2396" s="208"/>
    </row>
    <row r="2397" spans="4:4">
      <c r="D2397" s="208"/>
    </row>
    <row r="2398" spans="4:4">
      <c r="D2398" s="208"/>
    </row>
    <row r="2399" spans="4:4">
      <c r="D2399" s="208"/>
    </row>
    <row r="2400" spans="4:4">
      <c r="D2400" s="208"/>
    </row>
    <row r="2401" spans="4:4">
      <c r="D2401" s="208"/>
    </row>
    <row r="2402" spans="4:4">
      <c r="D2402" s="208"/>
    </row>
    <row r="2403" spans="4:4">
      <c r="D2403" s="208"/>
    </row>
    <row r="2404" spans="4:4">
      <c r="D2404" s="208"/>
    </row>
    <row r="2405" spans="4:4">
      <c r="D2405" s="208"/>
    </row>
    <row r="2406" spans="4:4">
      <c r="D2406" s="208"/>
    </row>
    <row r="2407" spans="4:4">
      <c r="D2407" s="208"/>
    </row>
    <row r="2408" spans="4:4">
      <c r="D2408" s="208"/>
    </row>
    <row r="2409" spans="4:4">
      <c r="D2409" s="208"/>
    </row>
    <row r="2410" spans="4:4">
      <c r="D2410" s="208"/>
    </row>
    <row r="2411" spans="4:4">
      <c r="D2411" s="208"/>
    </row>
    <row r="2412" spans="4:4">
      <c r="D2412" s="208"/>
    </row>
    <row r="2413" spans="4:4">
      <c r="D2413" s="208"/>
    </row>
    <row r="2414" spans="4:4">
      <c r="D2414" s="208"/>
    </row>
    <row r="2415" spans="4:4">
      <c r="D2415" s="208"/>
    </row>
    <row r="2416" spans="4:4">
      <c r="D2416" s="208"/>
    </row>
    <row r="2417" spans="4:4">
      <c r="D2417" s="208"/>
    </row>
    <row r="2418" spans="4:4">
      <c r="D2418" s="208"/>
    </row>
    <row r="2419" spans="4:4">
      <c r="D2419" s="208"/>
    </row>
    <row r="2420" spans="4:4">
      <c r="D2420" s="208"/>
    </row>
    <row r="2421" spans="4:4">
      <c r="D2421" s="208"/>
    </row>
    <row r="2422" spans="4:4">
      <c r="D2422" s="208"/>
    </row>
    <row r="2423" spans="4:4">
      <c r="D2423" s="208"/>
    </row>
    <row r="2424" spans="4:4">
      <c r="D2424" s="208"/>
    </row>
    <row r="2425" spans="4:4">
      <c r="D2425" s="208"/>
    </row>
    <row r="2426" spans="4:4">
      <c r="D2426" s="208"/>
    </row>
    <row r="2427" spans="4:4">
      <c r="D2427" s="208"/>
    </row>
    <row r="2428" spans="4:4">
      <c r="D2428" s="208"/>
    </row>
    <row r="2429" spans="4:4">
      <c r="D2429" s="208"/>
    </row>
    <row r="2430" spans="4:4">
      <c r="D2430" s="208"/>
    </row>
    <row r="2431" spans="4:4">
      <c r="D2431" s="208"/>
    </row>
    <row r="2432" spans="4:4">
      <c r="D2432" s="208"/>
    </row>
    <row r="2433" spans="4:4">
      <c r="D2433" s="208"/>
    </row>
    <row r="2434" spans="4:4">
      <c r="D2434" s="208"/>
    </row>
    <row r="2435" spans="4:4">
      <c r="D2435" s="208"/>
    </row>
    <row r="2436" spans="4:4">
      <c r="D2436" s="208"/>
    </row>
    <row r="2437" spans="4:4">
      <c r="D2437" s="208"/>
    </row>
    <row r="2438" spans="4:4">
      <c r="D2438" s="208"/>
    </row>
    <row r="2439" spans="4:4">
      <c r="D2439" s="208"/>
    </row>
    <row r="2440" spans="4:4">
      <c r="D2440" s="208"/>
    </row>
    <row r="2441" spans="4:4">
      <c r="D2441" s="208"/>
    </row>
    <row r="2442" spans="4:4">
      <c r="D2442" s="208"/>
    </row>
    <row r="2443" spans="4:4">
      <c r="D2443" s="208"/>
    </row>
    <row r="2444" spans="4:4">
      <c r="D2444" s="208"/>
    </row>
    <row r="2445" spans="4:4">
      <c r="D2445" s="208"/>
    </row>
    <row r="2446" spans="4:4">
      <c r="D2446" s="208"/>
    </row>
    <row r="2447" spans="4:4">
      <c r="D2447" s="208"/>
    </row>
    <row r="2448" spans="4:4">
      <c r="D2448" s="208"/>
    </row>
    <row r="2449" spans="4:4">
      <c r="D2449" s="208"/>
    </row>
    <row r="2450" spans="4:4">
      <c r="D2450" s="208"/>
    </row>
    <row r="2451" spans="4:4">
      <c r="D2451" s="208"/>
    </row>
    <row r="2452" spans="4:4">
      <c r="D2452" s="208"/>
    </row>
    <row r="2453" spans="4:4">
      <c r="D2453" s="208"/>
    </row>
    <row r="2454" spans="4:4">
      <c r="D2454" s="208"/>
    </row>
    <row r="2455" spans="4:4">
      <c r="D2455" s="208"/>
    </row>
    <row r="2456" spans="4:4">
      <c r="D2456" s="208"/>
    </row>
    <row r="2457" spans="4:4">
      <c r="D2457" s="208"/>
    </row>
    <row r="2458" spans="4:4">
      <c r="D2458" s="208"/>
    </row>
    <row r="2459" spans="4:4">
      <c r="D2459" s="208"/>
    </row>
    <row r="2460" spans="4:4">
      <c r="D2460" s="208"/>
    </row>
    <row r="2461" spans="4:4">
      <c r="D2461" s="208"/>
    </row>
    <row r="2462" spans="4:4">
      <c r="D2462" s="208"/>
    </row>
    <row r="2463" spans="4:4">
      <c r="D2463" s="208"/>
    </row>
    <row r="2464" spans="4:4">
      <c r="D2464" s="208"/>
    </row>
    <row r="2465" spans="4:4">
      <c r="D2465" s="208"/>
    </row>
    <row r="2466" spans="4:4">
      <c r="D2466" s="208"/>
    </row>
    <row r="2467" spans="4:4">
      <c r="D2467" s="208"/>
    </row>
    <row r="2468" spans="4:4">
      <c r="D2468" s="208"/>
    </row>
    <row r="2469" spans="4:4">
      <c r="D2469" s="208"/>
    </row>
    <row r="2470" spans="4:4">
      <c r="D2470" s="208"/>
    </row>
    <row r="2471" spans="4:4">
      <c r="D2471" s="208"/>
    </row>
    <row r="2472" spans="4:4">
      <c r="D2472" s="208"/>
    </row>
    <row r="2473" spans="4:4">
      <c r="D2473" s="208"/>
    </row>
    <row r="2474" spans="4:4">
      <c r="D2474" s="208"/>
    </row>
    <row r="2475" spans="4:4">
      <c r="D2475" s="208"/>
    </row>
    <row r="2476" spans="4:4">
      <c r="D2476" s="208"/>
    </row>
    <row r="2477" spans="4:4">
      <c r="D2477" s="208"/>
    </row>
    <row r="2478" spans="4:4">
      <c r="D2478" s="208"/>
    </row>
    <row r="2479" spans="4:4">
      <c r="D2479" s="208"/>
    </row>
    <row r="2480" spans="4:4">
      <c r="D2480" s="208"/>
    </row>
    <row r="2481" spans="4:4">
      <c r="D2481" s="208"/>
    </row>
    <row r="2482" spans="4:4">
      <c r="D2482" s="208"/>
    </row>
    <row r="2483" spans="4:4">
      <c r="D2483" s="208"/>
    </row>
    <row r="2484" spans="4:4">
      <c r="D2484" s="208"/>
    </row>
    <row r="2485" spans="4:4">
      <c r="D2485" s="208"/>
    </row>
    <row r="2486" spans="4:4">
      <c r="D2486" s="208"/>
    </row>
    <row r="2487" spans="4:4">
      <c r="D2487" s="208"/>
    </row>
    <row r="2488" spans="4:4">
      <c r="D2488" s="208"/>
    </row>
    <row r="2489" spans="4:4">
      <c r="D2489" s="208"/>
    </row>
    <row r="2490" spans="4:4">
      <c r="D2490" s="208"/>
    </row>
    <row r="2491" spans="4:4">
      <c r="D2491" s="208"/>
    </row>
    <row r="2492" spans="4:4">
      <c r="D2492" s="208"/>
    </row>
    <row r="2493" spans="4:4">
      <c r="D2493" s="208"/>
    </row>
    <row r="2494" spans="4:4">
      <c r="D2494" s="208"/>
    </row>
    <row r="2495" spans="4:4">
      <c r="D2495" s="208"/>
    </row>
    <row r="2496" spans="4:4">
      <c r="D2496" s="208"/>
    </row>
    <row r="2497" spans="4:4">
      <c r="D2497" s="208"/>
    </row>
    <row r="2498" spans="4:4">
      <c r="D2498" s="208"/>
    </row>
    <row r="2499" spans="4:4">
      <c r="D2499" s="208"/>
    </row>
    <row r="2500" spans="4:4">
      <c r="D2500" s="208"/>
    </row>
    <row r="2501" spans="4:4">
      <c r="D2501" s="208"/>
    </row>
    <row r="2502" spans="4:4">
      <c r="D2502" s="208"/>
    </row>
    <row r="2503" spans="4:4">
      <c r="D2503" s="208"/>
    </row>
    <row r="2504" spans="4:4">
      <c r="D2504" s="208"/>
    </row>
    <row r="2505" spans="4:4">
      <c r="D2505" s="208"/>
    </row>
    <row r="2506" spans="4:4">
      <c r="D2506" s="208"/>
    </row>
    <row r="2507" spans="4:4">
      <c r="D2507" s="208"/>
    </row>
    <row r="2508" spans="4:4">
      <c r="D2508" s="208"/>
    </row>
    <row r="2509" spans="4:4">
      <c r="D2509" s="208"/>
    </row>
    <row r="2510" spans="4:4">
      <c r="D2510" s="208"/>
    </row>
    <row r="2511" spans="4:4">
      <c r="D2511" s="208"/>
    </row>
    <row r="2512" spans="4:4">
      <c r="D2512" s="208"/>
    </row>
    <row r="2513" spans="4:4">
      <c r="D2513" s="208"/>
    </row>
    <row r="2514" spans="4:4">
      <c r="D2514" s="208"/>
    </row>
    <row r="2515" spans="4:4">
      <c r="D2515" s="208"/>
    </row>
    <row r="2516" spans="4:4">
      <c r="D2516" s="208"/>
    </row>
    <row r="2517" spans="4:4">
      <c r="D2517" s="208"/>
    </row>
    <row r="2518" spans="4:4">
      <c r="D2518" s="208"/>
    </row>
    <row r="2519" spans="4:4">
      <c r="D2519" s="208"/>
    </row>
    <row r="2520" spans="4:4">
      <c r="D2520" s="208"/>
    </row>
    <row r="2521" spans="4:4">
      <c r="D2521" s="208"/>
    </row>
    <row r="2522" spans="4:4">
      <c r="D2522" s="208"/>
    </row>
    <row r="2523" spans="4:4">
      <c r="D2523" s="208"/>
    </row>
    <row r="2524" spans="4:4">
      <c r="D2524" s="208"/>
    </row>
    <row r="2525" spans="4:4">
      <c r="D2525" s="208"/>
    </row>
    <row r="2526" spans="4:4">
      <c r="D2526" s="208"/>
    </row>
    <row r="2527" spans="4:4">
      <c r="D2527" s="208"/>
    </row>
    <row r="2528" spans="4:4">
      <c r="D2528" s="208"/>
    </row>
    <row r="2529" spans="4:4">
      <c r="D2529" s="208"/>
    </row>
    <row r="2530" spans="4:4">
      <c r="D2530" s="208"/>
    </row>
    <row r="2531" spans="4:4">
      <c r="D2531" s="208"/>
    </row>
    <row r="2532" spans="4:4">
      <c r="D2532" s="208"/>
    </row>
    <row r="2533" spans="4:4">
      <c r="D2533" s="208"/>
    </row>
    <row r="2534" spans="4:4">
      <c r="D2534" s="208"/>
    </row>
    <row r="2535" spans="4:4">
      <c r="D2535" s="208"/>
    </row>
    <row r="2536" spans="4:4">
      <c r="D2536" s="208"/>
    </row>
    <row r="2537" spans="4:4">
      <c r="D2537" s="208"/>
    </row>
    <row r="2538" spans="4:4">
      <c r="D2538" s="208"/>
    </row>
    <row r="2539" spans="4:4">
      <c r="D2539" s="208"/>
    </row>
    <row r="2540" spans="4:4">
      <c r="D2540" s="208"/>
    </row>
    <row r="2541" spans="4:4">
      <c r="D2541" s="208"/>
    </row>
    <row r="2542" spans="4:4">
      <c r="D2542" s="208"/>
    </row>
    <row r="2543" spans="4:4">
      <c r="D2543" s="208"/>
    </row>
    <row r="2544" spans="4:4">
      <c r="D2544" s="208"/>
    </row>
    <row r="2545" spans="4:4">
      <c r="D2545" s="208"/>
    </row>
    <row r="2546" spans="4:4">
      <c r="D2546" s="208"/>
    </row>
    <row r="2547" spans="4:4">
      <c r="D2547" s="208"/>
    </row>
    <row r="2548" spans="4:4">
      <c r="D2548" s="208"/>
    </row>
    <row r="2549" spans="4:4">
      <c r="D2549" s="208"/>
    </row>
    <row r="2550" spans="4:4">
      <c r="D2550" s="208"/>
    </row>
    <row r="2551" spans="4:4">
      <c r="D2551" s="208"/>
    </row>
    <row r="2552" spans="4:4">
      <c r="D2552" s="208"/>
    </row>
    <row r="2553" spans="4:4">
      <c r="D2553" s="208"/>
    </row>
    <row r="2554" spans="4:4">
      <c r="D2554" s="208"/>
    </row>
    <row r="2555" spans="4:4">
      <c r="D2555" s="208"/>
    </row>
    <row r="2556" spans="4:4">
      <c r="D2556" s="208"/>
    </row>
    <row r="2557" spans="4:4">
      <c r="D2557" s="208"/>
    </row>
    <row r="2558" spans="4:4">
      <c r="D2558" s="208"/>
    </row>
    <row r="2559" spans="4:4">
      <c r="D2559" s="208"/>
    </row>
    <row r="2560" spans="4:4">
      <c r="D2560" s="208"/>
    </row>
    <row r="2561" spans="4:4">
      <c r="D2561" s="208"/>
    </row>
    <row r="2562" spans="4:4">
      <c r="D2562" s="208"/>
    </row>
    <row r="2563" spans="4:4">
      <c r="D2563" s="208"/>
    </row>
    <row r="2564" spans="4:4">
      <c r="D2564" s="208"/>
    </row>
    <row r="2565" spans="4:4">
      <c r="D2565" s="208"/>
    </row>
    <row r="2566" spans="4:4">
      <c r="D2566" s="208"/>
    </row>
    <row r="2567" spans="4:4">
      <c r="D2567" s="208"/>
    </row>
    <row r="2568" spans="4:4">
      <c r="D2568" s="208"/>
    </row>
    <row r="2569" spans="4:4">
      <c r="D2569" s="208"/>
    </row>
    <row r="2570" spans="4:4">
      <c r="D2570" s="208"/>
    </row>
    <row r="2571" spans="4:4">
      <c r="D2571" s="208"/>
    </row>
    <row r="2572" spans="4:4">
      <c r="D2572" s="208"/>
    </row>
    <row r="2573" spans="4:4">
      <c r="D2573" s="208"/>
    </row>
    <row r="2574" spans="4:4">
      <c r="D2574" s="208"/>
    </row>
    <row r="2575" spans="4:4">
      <c r="D2575" s="208"/>
    </row>
    <row r="2576" spans="4:4">
      <c r="D2576" s="208"/>
    </row>
    <row r="2577" spans="4:4">
      <c r="D2577" s="208"/>
    </row>
    <row r="2578" spans="4:4">
      <c r="D2578" s="208"/>
    </row>
    <row r="2579" spans="4:4">
      <c r="D2579" s="208"/>
    </row>
    <row r="2580" spans="4:4">
      <c r="D2580" s="208"/>
    </row>
    <row r="2581" spans="4:4">
      <c r="D2581" s="208"/>
    </row>
    <row r="2582" spans="4:4">
      <c r="D2582" s="208"/>
    </row>
    <row r="2583" spans="4:4">
      <c r="D2583" s="208"/>
    </row>
    <row r="2584" spans="4:4">
      <c r="D2584" s="208"/>
    </row>
    <row r="2585" spans="4:4">
      <c r="D2585" s="208"/>
    </row>
    <row r="2586" spans="4:4">
      <c r="D2586" s="208"/>
    </row>
    <row r="2587" spans="4:4">
      <c r="D2587" s="208"/>
    </row>
    <row r="2588" spans="4:4">
      <c r="D2588" s="208"/>
    </row>
    <row r="2589" spans="4:4">
      <c r="D2589" s="208"/>
    </row>
    <row r="2590" spans="4:4">
      <c r="D2590" s="208"/>
    </row>
    <row r="2591" spans="4:4">
      <c r="D2591" s="208"/>
    </row>
    <row r="2592" spans="4:4">
      <c r="D2592" s="208"/>
    </row>
    <row r="2593" spans="4:4">
      <c r="D2593" s="208"/>
    </row>
    <row r="2594" spans="4:4">
      <c r="D2594" s="208"/>
    </row>
    <row r="2595" spans="4:4">
      <c r="D2595" s="208"/>
    </row>
    <row r="2596" spans="4:4">
      <c r="D2596" s="208"/>
    </row>
    <row r="2597" spans="4:4">
      <c r="D2597" s="208"/>
    </row>
    <row r="2598" spans="4:4">
      <c r="D2598" s="208"/>
    </row>
    <row r="2599" spans="4:4">
      <c r="D2599" s="208"/>
    </row>
    <row r="2600" spans="4:4">
      <c r="D2600" s="208"/>
    </row>
    <row r="2601" spans="4:4">
      <c r="D2601" s="208"/>
    </row>
    <row r="2602" spans="4:4">
      <c r="D2602" s="208"/>
    </row>
    <row r="2603" spans="4:4">
      <c r="D2603" s="208"/>
    </row>
    <row r="2604" spans="4:4">
      <c r="D2604" s="208"/>
    </row>
    <row r="2605" spans="4:4">
      <c r="D2605" s="208"/>
    </row>
    <row r="2606" spans="4:4">
      <c r="D2606" s="208"/>
    </row>
    <row r="2607" spans="4:4">
      <c r="D2607" s="208"/>
    </row>
    <row r="2608" spans="4:4">
      <c r="D2608" s="208"/>
    </row>
    <row r="2609" spans="4:4">
      <c r="D2609" s="208"/>
    </row>
    <row r="2610" spans="4:4">
      <c r="D2610" s="208"/>
    </row>
    <row r="2611" spans="4:4">
      <c r="D2611" s="208"/>
    </row>
    <row r="2612" spans="4:4">
      <c r="D2612" s="208"/>
    </row>
    <row r="2613" spans="4:4">
      <c r="D2613" s="208"/>
    </row>
    <row r="2614" spans="4:4">
      <c r="D2614" s="208"/>
    </row>
    <row r="2615" spans="4:4">
      <c r="D2615" s="208"/>
    </row>
    <row r="2616" spans="4:4">
      <c r="D2616" s="208"/>
    </row>
    <row r="2617" spans="4:4">
      <c r="D2617" s="208"/>
    </row>
    <row r="2618" spans="4:4">
      <c r="D2618" s="208"/>
    </row>
    <row r="2619" spans="4:4">
      <c r="D2619" s="208"/>
    </row>
    <row r="2620" spans="4:4">
      <c r="D2620" s="208"/>
    </row>
    <row r="2621" spans="4:4">
      <c r="D2621" s="208"/>
    </row>
    <row r="2622" spans="4:4">
      <c r="D2622" s="208"/>
    </row>
    <row r="2623" spans="4:4">
      <c r="D2623" s="208"/>
    </row>
    <row r="2624" spans="4:4">
      <c r="D2624" s="208"/>
    </row>
    <row r="2625" spans="4:4">
      <c r="D2625" s="208"/>
    </row>
    <row r="2626" spans="4:4">
      <c r="D2626" s="208"/>
    </row>
    <row r="2627" spans="4:4">
      <c r="D2627" s="208"/>
    </row>
    <row r="2628" spans="4:4">
      <c r="D2628" s="208"/>
    </row>
    <row r="2629" spans="4:4">
      <c r="D2629" s="208"/>
    </row>
    <row r="2630" spans="4:4">
      <c r="D2630" s="208"/>
    </row>
    <row r="2631" spans="4:4">
      <c r="D2631" s="208"/>
    </row>
    <row r="2632" spans="4:4">
      <c r="D2632" s="208"/>
    </row>
    <row r="2633" spans="4:4">
      <c r="D2633" s="208"/>
    </row>
    <row r="2634" spans="4:4">
      <c r="D2634" s="208"/>
    </row>
    <row r="2635" spans="4:4">
      <c r="D2635" s="208"/>
    </row>
    <row r="2636" spans="4:4">
      <c r="D2636" s="208"/>
    </row>
    <row r="2637" spans="4:4">
      <c r="D2637" s="208"/>
    </row>
    <row r="2638" spans="4:4">
      <c r="D2638" s="208"/>
    </row>
    <row r="2639" spans="4:4">
      <c r="D2639" s="208"/>
    </row>
    <row r="2640" spans="4:4">
      <c r="D2640" s="208"/>
    </row>
    <row r="2641" spans="4:4">
      <c r="D2641" s="208"/>
    </row>
    <row r="2642" spans="4:4">
      <c r="D2642" s="208"/>
    </row>
    <row r="2643" spans="4:4">
      <c r="D2643" s="208"/>
    </row>
    <row r="2644" spans="4:4">
      <c r="D2644" s="208"/>
    </row>
    <row r="2645" spans="4:4">
      <c r="D2645" s="208"/>
    </row>
    <row r="2646" spans="4:4">
      <c r="D2646" s="208"/>
    </row>
    <row r="2647" spans="4:4">
      <c r="D2647" s="208"/>
    </row>
    <row r="2648" spans="4:4">
      <c r="D2648" s="208"/>
    </row>
    <row r="2649" spans="4:4">
      <c r="D2649" s="208"/>
    </row>
    <row r="2650" spans="4:4">
      <c r="D2650" s="208"/>
    </row>
    <row r="2651" spans="4:4">
      <c r="D2651" s="208"/>
    </row>
    <row r="2652" spans="4:4">
      <c r="D2652" s="208"/>
    </row>
    <row r="2653" spans="4:4">
      <c r="D2653" s="208"/>
    </row>
    <row r="2654" spans="4:4">
      <c r="D2654" s="208"/>
    </row>
    <row r="2655" spans="4:4">
      <c r="D2655" s="208"/>
    </row>
    <row r="2656" spans="4:4">
      <c r="D2656" s="208"/>
    </row>
    <row r="2657" spans="4:4">
      <c r="D2657" s="208"/>
    </row>
    <row r="2658" spans="4:4">
      <c r="D2658" s="208"/>
    </row>
    <row r="2659" spans="4:4">
      <c r="D2659" s="208"/>
    </row>
    <row r="2660" spans="4:4">
      <c r="D2660" s="208"/>
    </row>
    <row r="2661" spans="4:4">
      <c r="D2661" s="208"/>
    </row>
    <row r="2662" spans="4:4">
      <c r="D2662" s="208"/>
    </row>
    <row r="2663" spans="4:4">
      <c r="D2663" s="208"/>
    </row>
    <row r="2664" spans="4:4">
      <c r="D2664" s="208"/>
    </row>
    <row r="2665" spans="4:4">
      <c r="D2665" s="208"/>
    </row>
    <row r="2666" spans="4:4">
      <c r="D2666" s="208"/>
    </row>
    <row r="2667" spans="4:4">
      <c r="D2667" s="208"/>
    </row>
    <row r="2668" spans="4:4">
      <c r="D2668" s="208"/>
    </row>
    <row r="2669" spans="4:4">
      <c r="D2669" s="208"/>
    </row>
    <row r="2670" spans="4:4">
      <c r="D2670" s="208"/>
    </row>
    <row r="2671" spans="4:4">
      <c r="D2671" s="208"/>
    </row>
    <row r="2672" spans="4:4">
      <c r="D2672" s="208"/>
    </row>
    <row r="2673" spans="4:4">
      <c r="D2673" s="208"/>
    </row>
    <row r="2674" spans="4:4">
      <c r="D2674" s="208"/>
    </row>
    <row r="2675" spans="4:4">
      <c r="D2675" s="208"/>
    </row>
    <row r="2676" spans="4:4">
      <c r="D2676" s="208"/>
    </row>
    <row r="2677" spans="4:4">
      <c r="D2677" s="208"/>
    </row>
    <row r="2678" spans="4:4">
      <c r="D2678" s="208"/>
    </row>
    <row r="2679" spans="4:4">
      <c r="D2679" s="208"/>
    </row>
    <row r="2680" spans="4:4">
      <c r="D2680" s="208"/>
    </row>
    <row r="2681" spans="4:4">
      <c r="D2681" s="208"/>
    </row>
    <row r="2682" spans="4:4">
      <c r="D2682" s="208"/>
    </row>
    <row r="2683" spans="4:4">
      <c r="D2683" s="208"/>
    </row>
    <row r="2684" spans="4:4">
      <c r="D2684" s="208"/>
    </row>
    <row r="2685" spans="4:4">
      <c r="D2685" s="208"/>
    </row>
    <row r="2686" spans="4:4">
      <c r="D2686" s="208"/>
    </row>
    <row r="2687" spans="4:4">
      <c r="D2687" s="208"/>
    </row>
    <row r="2688" spans="4:4">
      <c r="D2688" s="208"/>
    </row>
    <row r="2689" spans="4:4">
      <c r="D2689" s="208"/>
    </row>
    <row r="2690" spans="4:4">
      <c r="D2690" s="208"/>
    </row>
    <row r="2691" spans="4:4">
      <c r="D2691" s="208"/>
    </row>
    <row r="2692" spans="4:4">
      <c r="D2692" s="208"/>
    </row>
    <row r="2693" spans="4:4">
      <c r="D2693" s="208"/>
    </row>
    <row r="2694" spans="4:4">
      <c r="D2694" s="208"/>
    </row>
    <row r="2695" spans="4:4">
      <c r="D2695" s="208"/>
    </row>
    <row r="2696" spans="4:4">
      <c r="D2696" s="208"/>
    </row>
    <row r="2697" spans="4:4">
      <c r="D2697" s="208"/>
    </row>
    <row r="2698" spans="4:4">
      <c r="D2698" s="208"/>
    </row>
    <row r="2699" spans="4:4">
      <c r="D2699" s="208"/>
    </row>
    <row r="2700" spans="4:4">
      <c r="D2700" s="208"/>
    </row>
    <row r="2701" spans="4:4">
      <c r="D2701" s="208"/>
    </row>
    <row r="2702" spans="4:4">
      <c r="D2702" s="208"/>
    </row>
    <row r="2703" spans="4:4">
      <c r="D2703" s="208"/>
    </row>
    <row r="2704" spans="4:4">
      <c r="D2704" s="208"/>
    </row>
    <row r="2705" spans="4:4">
      <c r="D2705" s="208"/>
    </row>
    <row r="2706" spans="4:4">
      <c r="D2706" s="208"/>
    </row>
    <row r="2707" spans="4:4">
      <c r="D2707" s="208"/>
    </row>
    <row r="2708" spans="4:4">
      <c r="D2708" s="208"/>
    </row>
    <row r="2709" spans="4:4">
      <c r="D2709" s="208"/>
    </row>
    <row r="2710" spans="4:4">
      <c r="D2710" s="208"/>
    </row>
    <row r="2711" spans="4:4">
      <c r="D2711" s="208"/>
    </row>
    <row r="2712" spans="4:4">
      <c r="D2712" s="208"/>
    </row>
    <row r="2713" spans="4:4">
      <c r="D2713" s="208"/>
    </row>
    <row r="2714" spans="4:4">
      <c r="D2714" s="208"/>
    </row>
    <row r="2715" spans="4:4">
      <c r="D2715" s="208"/>
    </row>
    <row r="2716" spans="4:4">
      <c r="D2716" s="208"/>
    </row>
    <row r="2717" spans="4:4">
      <c r="D2717" s="208"/>
    </row>
    <row r="2718" spans="4:4">
      <c r="D2718" s="208"/>
    </row>
    <row r="2719" spans="4:4">
      <c r="D2719" s="208"/>
    </row>
    <row r="2720" spans="4:4">
      <c r="D2720" s="208"/>
    </row>
    <row r="2721" spans="4:4">
      <c r="D2721" s="208"/>
    </row>
    <row r="2722" spans="4:4">
      <c r="D2722" s="208"/>
    </row>
    <row r="2723" spans="4:4">
      <c r="D2723" s="208"/>
    </row>
    <row r="2724" spans="4:4">
      <c r="D2724" s="208"/>
    </row>
    <row r="2725" spans="4:4">
      <c r="D2725" s="208"/>
    </row>
    <row r="2726" spans="4:4">
      <c r="D2726" s="208"/>
    </row>
    <row r="2727" spans="4:4">
      <c r="D2727" s="208"/>
    </row>
    <row r="2728" spans="4:4">
      <c r="D2728" s="208"/>
    </row>
    <row r="2729" spans="4:4">
      <c r="D2729" s="208"/>
    </row>
    <row r="2730" spans="4:4">
      <c r="D2730" s="208"/>
    </row>
    <row r="2731" spans="4:4">
      <c r="D2731" s="208"/>
    </row>
    <row r="2732" spans="4:4">
      <c r="D2732" s="208"/>
    </row>
    <row r="2733" spans="4:4">
      <c r="D2733" s="208"/>
    </row>
    <row r="2734" spans="4:4">
      <c r="D2734" s="208"/>
    </row>
    <row r="2735" spans="4:4">
      <c r="D2735" s="208"/>
    </row>
    <row r="2736" spans="4:4">
      <c r="D2736" s="208"/>
    </row>
    <row r="2737" spans="4:4">
      <c r="D2737" s="208"/>
    </row>
    <row r="2738" spans="4:4">
      <c r="D2738" s="208"/>
    </row>
    <row r="2739" spans="4:4">
      <c r="D2739" s="208"/>
    </row>
    <row r="2740" spans="4:4">
      <c r="D2740" s="208"/>
    </row>
    <row r="2741" spans="4:4">
      <c r="D2741" s="208"/>
    </row>
    <row r="2742" spans="4:4">
      <c r="D2742" s="208"/>
    </row>
    <row r="2743" spans="4:4">
      <c r="D2743" s="208"/>
    </row>
    <row r="2744" spans="4:4">
      <c r="D2744" s="208"/>
    </row>
    <row r="2745" spans="4:4">
      <c r="D2745" s="208"/>
    </row>
    <row r="2746" spans="4:4">
      <c r="D2746" s="208"/>
    </row>
    <row r="2747" spans="4:4">
      <c r="D2747" s="208"/>
    </row>
    <row r="2748" spans="4:4">
      <c r="D2748" s="208"/>
    </row>
    <row r="2749" spans="4:4">
      <c r="D2749" s="208"/>
    </row>
    <row r="2750" spans="4:4">
      <c r="D2750" s="208"/>
    </row>
    <row r="2751" spans="4:4">
      <c r="D2751" s="208"/>
    </row>
    <row r="2752" spans="4:4">
      <c r="D2752" s="208"/>
    </row>
    <row r="2753" spans="4:4">
      <c r="D2753" s="208"/>
    </row>
    <row r="2754" spans="4:4">
      <c r="D2754" s="208"/>
    </row>
    <row r="2755" spans="4:4">
      <c r="D2755" s="208"/>
    </row>
    <row r="2756" spans="4:4">
      <c r="D2756" s="208"/>
    </row>
    <row r="2757" spans="4:4">
      <c r="D2757" s="208"/>
    </row>
    <row r="2758" spans="4:4">
      <c r="D2758" s="208"/>
    </row>
    <row r="2759" spans="4:4">
      <c r="D2759" s="208"/>
    </row>
    <row r="2760" spans="4:4">
      <c r="D2760" s="208"/>
    </row>
    <row r="2761" spans="4:4">
      <c r="D2761" s="208"/>
    </row>
    <row r="2762" spans="4:4">
      <c r="D2762" s="208"/>
    </row>
    <row r="2763" spans="4:4">
      <c r="D2763" s="208"/>
    </row>
    <row r="2764" spans="4:4">
      <c r="D2764" s="208"/>
    </row>
    <row r="2765" spans="4:4">
      <c r="D2765" s="208"/>
    </row>
    <row r="2766" spans="4:4">
      <c r="D2766" s="208"/>
    </row>
    <row r="2767" spans="4:4">
      <c r="D2767" s="208"/>
    </row>
    <row r="2768" spans="4:4">
      <c r="D2768" s="208"/>
    </row>
    <row r="2769" spans="4:4">
      <c r="D2769" s="208"/>
    </row>
    <row r="2770" spans="4:4">
      <c r="D2770" s="208"/>
    </row>
    <row r="2771" spans="4:4">
      <c r="D2771" s="208"/>
    </row>
    <row r="2772" spans="4:4">
      <c r="D2772" s="208"/>
    </row>
    <row r="2773" spans="4:4">
      <c r="D2773" s="208"/>
    </row>
    <row r="2774" spans="4:4">
      <c r="D2774" s="208"/>
    </row>
    <row r="2775" spans="4:4">
      <c r="D2775" s="208"/>
    </row>
    <row r="2776" spans="4:4">
      <c r="D2776" s="208"/>
    </row>
    <row r="2777" spans="4:4">
      <c r="D2777" s="208"/>
    </row>
    <row r="2778" spans="4:4">
      <c r="D2778" s="208"/>
    </row>
    <row r="2779" spans="4:4">
      <c r="D2779" s="208"/>
    </row>
    <row r="2780" spans="4:4">
      <c r="D2780" s="208"/>
    </row>
    <row r="2781" spans="4:4">
      <c r="D2781" s="208"/>
    </row>
    <row r="2782" spans="4:4">
      <c r="D2782" s="208"/>
    </row>
    <row r="2783" spans="4:4">
      <c r="D2783" s="208"/>
    </row>
    <row r="2784" spans="4:4">
      <c r="D2784" s="208"/>
    </row>
    <row r="2785" spans="4:4">
      <c r="D2785" s="208"/>
    </row>
    <row r="2786" spans="4:4">
      <c r="D2786" s="208"/>
    </row>
    <row r="2787" spans="4:4">
      <c r="D2787" s="208"/>
    </row>
    <row r="2788" spans="4:4">
      <c r="D2788" s="208"/>
    </row>
    <row r="2789" spans="4:4">
      <c r="D2789" s="208"/>
    </row>
    <row r="2790" spans="4:4">
      <c r="D2790" s="208"/>
    </row>
    <row r="2791" spans="4:4">
      <c r="D2791" s="208"/>
    </row>
    <row r="2792" spans="4:4">
      <c r="D2792" s="208"/>
    </row>
    <row r="2793" spans="4:4">
      <c r="D2793" s="208"/>
    </row>
    <row r="2794" spans="4:4">
      <c r="D2794" s="208"/>
    </row>
    <row r="2795" spans="4:4">
      <c r="D2795" s="208"/>
    </row>
    <row r="2796" spans="4:4">
      <c r="D2796" s="208"/>
    </row>
    <row r="2797" spans="4:4">
      <c r="D2797" s="208"/>
    </row>
    <row r="2798" spans="4:4">
      <c r="D2798" s="208"/>
    </row>
    <row r="2799" spans="4:4">
      <c r="D2799" s="208"/>
    </row>
    <row r="2800" spans="4:4">
      <c r="D2800" s="208"/>
    </row>
    <row r="2801" spans="4:4">
      <c r="D2801" s="208"/>
    </row>
    <row r="2802" spans="4:4">
      <c r="D2802" s="208"/>
    </row>
    <row r="2803" spans="4:4">
      <c r="D2803" s="208"/>
    </row>
    <row r="2804" spans="4:4">
      <c r="D2804" s="208"/>
    </row>
    <row r="2805" spans="4:4">
      <c r="D2805" s="208"/>
    </row>
    <row r="2806" spans="4:4">
      <c r="D2806" s="208"/>
    </row>
    <row r="2807" spans="4:4">
      <c r="D2807" s="208"/>
    </row>
    <row r="2808" spans="4:4">
      <c r="D2808" s="208"/>
    </row>
    <row r="2809" spans="4:4">
      <c r="D2809" s="208"/>
    </row>
    <row r="2810" spans="4:4">
      <c r="D2810" s="208"/>
    </row>
    <row r="2811" spans="4:4">
      <c r="D2811" s="208"/>
    </row>
    <row r="2812" spans="4:4">
      <c r="D2812" s="208"/>
    </row>
    <row r="2813" spans="4:4">
      <c r="D2813" s="208"/>
    </row>
    <row r="2814" spans="4:4">
      <c r="D2814" s="208"/>
    </row>
    <row r="2815" spans="4:4">
      <c r="D2815" s="208"/>
    </row>
    <row r="2816" spans="4:4">
      <c r="D2816" s="208"/>
    </row>
    <row r="2817" spans="4:4">
      <c r="D2817" s="208"/>
    </row>
    <row r="2818" spans="4:4">
      <c r="D2818" s="208"/>
    </row>
    <row r="2819" spans="4:4">
      <c r="D2819" s="208"/>
    </row>
    <row r="2820" spans="4:4">
      <c r="D2820" s="208"/>
    </row>
    <row r="2821" spans="4:4">
      <c r="D2821" s="208"/>
    </row>
    <row r="2822" spans="4:4">
      <c r="D2822" s="208"/>
    </row>
    <row r="2823" spans="4:4">
      <c r="D2823" s="208"/>
    </row>
    <row r="2824" spans="4:4">
      <c r="D2824" s="208"/>
    </row>
    <row r="2825" spans="4:4">
      <c r="D2825" s="208"/>
    </row>
    <row r="2826" spans="4:4">
      <c r="D2826" s="208"/>
    </row>
    <row r="2827" spans="4:4">
      <c r="D2827" s="208"/>
    </row>
    <row r="2828" spans="4:4">
      <c r="D2828" s="208"/>
    </row>
    <row r="2829" spans="4:4">
      <c r="D2829" s="208"/>
    </row>
    <row r="2830" spans="4:4">
      <c r="D2830" s="208"/>
    </row>
    <row r="2831" spans="4:4">
      <c r="D2831" s="208"/>
    </row>
    <row r="2832" spans="4:4">
      <c r="D2832" s="208"/>
    </row>
    <row r="2833" spans="4:4">
      <c r="D2833" s="208"/>
    </row>
    <row r="2834" spans="4:4">
      <c r="D2834" s="208"/>
    </row>
    <row r="2835" spans="4:4">
      <c r="D2835" s="208"/>
    </row>
    <row r="2836" spans="4:4">
      <c r="D2836" s="208"/>
    </row>
    <row r="2837" spans="4:4">
      <c r="D2837" s="208"/>
    </row>
    <row r="2838" spans="4:4">
      <c r="D2838" s="208"/>
    </row>
    <row r="2839" spans="4:4">
      <c r="D2839" s="208"/>
    </row>
    <row r="2840" spans="4:4">
      <c r="D2840" s="208"/>
    </row>
    <row r="2841" spans="4:4">
      <c r="D2841" s="208"/>
    </row>
    <row r="2842" spans="4:4">
      <c r="D2842" s="208"/>
    </row>
    <row r="2843" spans="4:4">
      <c r="D2843" s="208"/>
    </row>
    <row r="2844" spans="4:4">
      <c r="D2844" s="208"/>
    </row>
    <row r="2845" spans="4:4">
      <c r="D2845" s="208"/>
    </row>
    <row r="2846" spans="4:4">
      <c r="D2846" s="208"/>
    </row>
    <row r="2847" spans="4:4">
      <c r="D2847" s="208"/>
    </row>
    <row r="2848" spans="4:4">
      <c r="D2848" s="208"/>
    </row>
    <row r="2849" spans="4:4">
      <c r="D2849" s="208"/>
    </row>
    <row r="2850" spans="4:4">
      <c r="D2850" s="208"/>
    </row>
    <row r="2851" spans="4:4">
      <c r="D2851" s="208"/>
    </row>
    <row r="2852" spans="4:4">
      <c r="D2852" s="208"/>
    </row>
    <row r="2853" spans="4:4">
      <c r="D2853" s="208"/>
    </row>
    <row r="2854" spans="4:4">
      <c r="D2854" s="208"/>
    </row>
    <row r="2855" spans="4:4">
      <c r="D2855" s="208"/>
    </row>
    <row r="2856" spans="4:4">
      <c r="D2856" s="208"/>
    </row>
    <row r="2857" spans="4:4">
      <c r="D2857" s="208"/>
    </row>
    <row r="2858" spans="4:4">
      <c r="D2858" s="208"/>
    </row>
    <row r="2859" spans="4:4">
      <c r="D2859" s="208"/>
    </row>
    <row r="2860" spans="4:4">
      <c r="D2860" s="208"/>
    </row>
    <row r="2861" spans="4:4">
      <c r="D2861" s="208"/>
    </row>
    <row r="2862" spans="4:4">
      <c r="D2862" s="208"/>
    </row>
    <row r="2863" spans="4:4">
      <c r="D2863" s="208"/>
    </row>
    <row r="2864" spans="4:4">
      <c r="D2864" s="208"/>
    </row>
    <row r="2865" spans="4:4">
      <c r="D2865" s="208"/>
    </row>
    <row r="2866" spans="4:4">
      <c r="D2866" s="208"/>
    </row>
    <row r="2867" spans="4:4">
      <c r="D2867" s="208"/>
    </row>
    <row r="2868" spans="4:4">
      <c r="D2868" s="208"/>
    </row>
    <row r="2869" spans="4:4">
      <c r="D2869" s="208"/>
    </row>
    <row r="2870" spans="4:4">
      <c r="D2870" s="208"/>
    </row>
    <row r="2871" spans="4:4">
      <c r="D2871" s="208"/>
    </row>
    <row r="2872" spans="4:4">
      <c r="D2872" s="208"/>
    </row>
    <row r="2873" spans="4:4">
      <c r="D2873" s="208"/>
    </row>
    <row r="2874" spans="4:4">
      <c r="D2874" s="208"/>
    </row>
    <row r="2875" spans="4:4">
      <c r="D2875" s="208"/>
    </row>
    <row r="2876" spans="4:4">
      <c r="D2876" s="208"/>
    </row>
    <row r="2877" spans="4:4">
      <c r="D2877" s="208"/>
    </row>
    <row r="2878" spans="4:4">
      <c r="D2878" s="208"/>
    </row>
    <row r="2879" spans="4:4">
      <c r="D2879" s="208"/>
    </row>
    <row r="2880" spans="4:4">
      <c r="D2880" s="208"/>
    </row>
    <row r="2881" spans="4:4">
      <c r="D2881" s="208"/>
    </row>
    <row r="2882" spans="4:4">
      <c r="D2882" s="208"/>
    </row>
    <row r="2883" spans="4:4">
      <c r="D2883" s="208"/>
    </row>
    <row r="2884" spans="4:4">
      <c r="D2884" s="208"/>
    </row>
    <row r="2885" spans="4:4">
      <c r="D2885" s="208"/>
    </row>
    <row r="2886" spans="4:4">
      <c r="D2886" s="208"/>
    </row>
    <row r="2887" spans="4:4">
      <c r="D2887" s="208"/>
    </row>
    <row r="2888" spans="4:4">
      <c r="D2888" s="208"/>
    </row>
    <row r="2889" spans="4:4">
      <c r="D2889" s="208"/>
    </row>
    <row r="2890" spans="4:4">
      <c r="D2890" s="208"/>
    </row>
    <row r="2891" spans="4:4">
      <c r="D2891" s="208"/>
    </row>
    <row r="2892" spans="4:4">
      <c r="D2892" s="208"/>
    </row>
    <row r="2893" spans="4:4">
      <c r="D2893" s="208"/>
    </row>
    <row r="2894" spans="4:4">
      <c r="D2894" s="208"/>
    </row>
    <row r="2895" spans="4:4">
      <c r="D2895" s="208"/>
    </row>
    <row r="2896" spans="4:4">
      <c r="D2896" s="208"/>
    </row>
    <row r="2897" spans="4:4">
      <c r="D2897" s="208"/>
    </row>
    <row r="2898" spans="4:4">
      <c r="D2898" s="208"/>
    </row>
    <row r="2899" spans="4:4">
      <c r="D2899" s="208"/>
    </row>
    <row r="2900" spans="4:4">
      <c r="D2900" s="208"/>
    </row>
    <row r="2901" spans="4:4">
      <c r="D2901" s="208"/>
    </row>
    <row r="2902" spans="4:4">
      <c r="D2902" s="208"/>
    </row>
    <row r="2903" spans="4:4">
      <c r="D2903" s="208"/>
    </row>
    <row r="2904" spans="4:4">
      <c r="D2904" s="208"/>
    </row>
    <row r="2905" spans="4:4">
      <c r="D2905" s="208"/>
    </row>
    <row r="2906" spans="4:4">
      <c r="D2906" s="208"/>
    </row>
    <row r="2907" spans="4:4">
      <c r="D2907" s="208"/>
    </row>
    <row r="2908" spans="4:4">
      <c r="D2908" s="208"/>
    </row>
    <row r="2909" spans="4:4">
      <c r="D2909" s="208"/>
    </row>
    <row r="2910" spans="4:4">
      <c r="D2910" s="208"/>
    </row>
    <row r="2911" spans="4:4">
      <c r="D2911" s="208"/>
    </row>
    <row r="2912" spans="4:4">
      <c r="D2912" s="208"/>
    </row>
    <row r="2913" spans="4:4">
      <c r="D2913" s="208"/>
    </row>
    <row r="2914" spans="4:4">
      <c r="D2914" s="208"/>
    </row>
    <row r="2915" spans="4:4">
      <c r="D2915" s="208"/>
    </row>
    <row r="2916" spans="4:4">
      <c r="D2916" s="208"/>
    </row>
    <row r="2917" spans="4:4">
      <c r="D2917" s="208"/>
    </row>
    <row r="2918" spans="4:4">
      <c r="D2918" s="208"/>
    </row>
    <row r="2919" spans="4:4">
      <c r="D2919" s="208"/>
    </row>
    <row r="2920" spans="4:4">
      <c r="D2920" s="208"/>
    </row>
    <row r="2921" spans="4:4">
      <c r="D2921" s="208"/>
    </row>
    <row r="2922" spans="4:4">
      <c r="D2922" s="208"/>
    </row>
    <row r="2923" spans="4:4">
      <c r="D2923" s="208"/>
    </row>
    <row r="2924" spans="4:4">
      <c r="D2924" s="208"/>
    </row>
    <row r="2925" spans="4:4">
      <c r="D2925" s="208"/>
    </row>
    <row r="2926" spans="4:4">
      <c r="D2926" s="208"/>
    </row>
    <row r="2927" spans="4:4">
      <c r="D2927" s="208"/>
    </row>
    <row r="2928" spans="4:4">
      <c r="D2928" s="208"/>
    </row>
    <row r="2929" spans="4:4">
      <c r="D2929" s="208"/>
    </row>
    <row r="2930" spans="4:4">
      <c r="D2930" s="208"/>
    </row>
    <row r="2931" spans="4:4">
      <c r="D2931" s="208"/>
    </row>
    <row r="2932" spans="4:4">
      <c r="D2932" s="208"/>
    </row>
    <row r="2933" spans="4:4">
      <c r="D2933" s="208"/>
    </row>
    <row r="2934" spans="4:4">
      <c r="D2934" s="208"/>
    </row>
    <row r="2935" spans="4:4">
      <c r="D2935" s="208"/>
    </row>
    <row r="2936" spans="4:4">
      <c r="D2936" s="208"/>
    </row>
    <row r="2937" spans="4:4">
      <c r="D2937" s="208"/>
    </row>
    <row r="2938" spans="4:4">
      <c r="D2938" s="208"/>
    </row>
    <row r="2939" spans="4:4">
      <c r="D2939" s="208"/>
    </row>
    <row r="2940" spans="4:4">
      <c r="D2940" s="208"/>
    </row>
    <row r="2941" spans="4:4">
      <c r="D2941" s="208"/>
    </row>
    <row r="2942" spans="4:4">
      <c r="D2942" s="208"/>
    </row>
    <row r="2943" spans="4:4">
      <c r="D2943" s="208"/>
    </row>
    <row r="2944" spans="4:4">
      <c r="D2944" s="208"/>
    </row>
    <row r="2945" spans="4:4">
      <c r="D2945" s="208"/>
    </row>
    <row r="2946" spans="4:4">
      <c r="D2946" s="208"/>
    </row>
    <row r="2947" spans="4:4">
      <c r="D2947" s="208"/>
    </row>
    <row r="2948" spans="4:4">
      <c r="D2948" s="208"/>
    </row>
    <row r="2949" spans="4:4">
      <c r="D2949" s="208"/>
    </row>
    <row r="2950" spans="4:4">
      <c r="D2950" s="208"/>
    </row>
    <row r="2951" spans="4:4">
      <c r="D2951" s="208"/>
    </row>
    <row r="2952" spans="4:4">
      <c r="D2952" s="208"/>
    </row>
    <row r="2953" spans="4:4">
      <c r="D2953" s="208"/>
    </row>
    <row r="2954" spans="4:4">
      <c r="D2954" s="208"/>
    </row>
    <row r="2955" spans="4:4">
      <c r="D2955" s="208"/>
    </row>
    <row r="2956" spans="4:4">
      <c r="D2956" s="208"/>
    </row>
    <row r="2957" spans="4:4">
      <c r="D2957" s="208"/>
    </row>
    <row r="2958" spans="4:4">
      <c r="D2958" s="208"/>
    </row>
    <row r="2959" spans="4:4">
      <c r="D2959" s="208"/>
    </row>
    <row r="2960" spans="4:4">
      <c r="D2960" s="208"/>
    </row>
    <row r="2961" spans="4:4">
      <c r="D2961" s="208"/>
    </row>
    <row r="2962" spans="4:4">
      <c r="D2962" s="208"/>
    </row>
    <row r="2963" spans="4:4">
      <c r="D2963" s="208"/>
    </row>
    <row r="2964" spans="4:4">
      <c r="D2964" s="208"/>
    </row>
    <row r="2965" spans="4:4">
      <c r="D2965" s="208"/>
    </row>
    <row r="2966" spans="4:4">
      <c r="D2966" s="208"/>
    </row>
    <row r="2967" spans="4:4">
      <c r="D2967" s="208"/>
    </row>
    <row r="2968" spans="4:4">
      <c r="D2968" s="208"/>
    </row>
    <row r="2969" spans="4:4">
      <c r="D2969" s="208"/>
    </row>
    <row r="2970" spans="4:4">
      <c r="D2970" s="208"/>
    </row>
    <row r="2971" spans="4:4">
      <c r="D2971" s="208"/>
    </row>
    <row r="2972" spans="4:4">
      <c r="D2972" s="208"/>
    </row>
    <row r="2973" spans="4:4">
      <c r="D2973" s="208"/>
    </row>
    <row r="2974" spans="4:4">
      <c r="D2974" s="208"/>
    </row>
    <row r="2975" spans="4:4">
      <c r="D2975" s="208"/>
    </row>
    <row r="2976" spans="4:4">
      <c r="D2976" s="208"/>
    </row>
    <row r="2977" spans="4:4">
      <c r="D2977" s="208"/>
    </row>
    <row r="2978" spans="4:4">
      <c r="D2978" s="208"/>
    </row>
    <row r="2979" spans="4:4">
      <c r="D2979" s="208"/>
    </row>
    <row r="2980" spans="4:4">
      <c r="D2980" s="208"/>
    </row>
    <row r="2981" spans="4:4">
      <c r="D2981" s="208"/>
    </row>
    <row r="2982" spans="4:4">
      <c r="D2982" s="208"/>
    </row>
    <row r="2983" spans="4:4">
      <c r="D2983" s="208"/>
    </row>
    <row r="2984" spans="4:4">
      <c r="D2984" s="208"/>
    </row>
    <row r="2985" spans="4:4">
      <c r="D2985" s="208"/>
    </row>
    <row r="2986" spans="4:4">
      <c r="D2986" s="208"/>
    </row>
    <row r="2987" spans="4:4">
      <c r="D2987" s="208"/>
    </row>
    <row r="2988" spans="4:4">
      <c r="D2988" s="208"/>
    </row>
    <row r="2989" spans="4:4">
      <c r="D2989" s="208"/>
    </row>
    <row r="2990" spans="4:4">
      <c r="D2990" s="208"/>
    </row>
    <row r="2991" spans="4:4">
      <c r="D2991" s="208"/>
    </row>
    <row r="2992" spans="4:4">
      <c r="D2992" s="208"/>
    </row>
    <row r="2993" spans="4:4">
      <c r="D2993" s="208"/>
    </row>
    <row r="2994" spans="4:4">
      <c r="D2994" s="208"/>
    </row>
    <row r="2995" spans="4:4">
      <c r="D2995" s="208"/>
    </row>
    <row r="2996" spans="4:4">
      <c r="D2996" s="208"/>
    </row>
    <row r="2997" spans="4:4">
      <c r="D2997" s="208"/>
    </row>
    <row r="2998" spans="4:4">
      <c r="D2998" s="208"/>
    </row>
    <row r="2999" spans="4:4">
      <c r="D2999" s="208"/>
    </row>
    <row r="3000" spans="4:4">
      <c r="D3000" s="208"/>
    </row>
    <row r="3001" spans="4:4">
      <c r="D3001" s="208"/>
    </row>
    <row r="3002" spans="4:4">
      <c r="D3002" s="208"/>
    </row>
    <row r="3003" spans="4:4">
      <c r="D3003" s="208"/>
    </row>
    <row r="3004" spans="4:4">
      <c r="D3004" s="208"/>
    </row>
    <row r="3005" spans="4:4">
      <c r="D3005" s="208"/>
    </row>
    <row r="3006" spans="4:4">
      <c r="D3006" s="208"/>
    </row>
    <row r="3007" spans="4:4">
      <c r="D3007" s="208"/>
    </row>
    <row r="3008" spans="4:4">
      <c r="D3008" s="208"/>
    </row>
    <row r="3009" spans="4:4">
      <c r="D3009" s="208"/>
    </row>
    <row r="3010" spans="4:4">
      <c r="D3010" s="208"/>
    </row>
    <row r="3011" spans="4:4">
      <c r="D3011" s="208"/>
    </row>
    <row r="3012" spans="4:4">
      <c r="D3012" s="208"/>
    </row>
    <row r="3013" spans="4:4">
      <c r="D3013" s="208"/>
    </row>
    <row r="3014" spans="4:4">
      <c r="D3014" s="208"/>
    </row>
    <row r="3015" spans="4:4">
      <c r="D3015" s="208"/>
    </row>
    <row r="3016" spans="4:4">
      <c r="D3016" s="208"/>
    </row>
    <row r="3017" spans="4:4">
      <c r="D3017" s="208"/>
    </row>
    <row r="3018" spans="4:4">
      <c r="D3018" s="208"/>
    </row>
    <row r="3019" spans="4:4">
      <c r="D3019" s="208"/>
    </row>
    <row r="3020" spans="4:4">
      <c r="D3020" s="208"/>
    </row>
    <row r="3021" spans="4:4">
      <c r="D3021" s="208"/>
    </row>
    <row r="3022" spans="4:4">
      <c r="D3022" s="208"/>
    </row>
    <row r="3023" spans="4:4">
      <c r="D3023" s="208"/>
    </row>
    <row r="3024" spans="4:4">
      <c r="D3024" s="208"/>
    </row>
    <row r="3025" spans="4:4">
      <c r="D3025" s="208"/>
    </row>
    <row r="3026" spans="4:4">
      <c r="D3026" s="208"/>
    </row>
    <row r="3027" spans="4:4">
      <c r="D3027" s="208"/>
    </row>
    <row r="3028" spans="4:4">
      <c r="D3028" s="208"/>
    </row>
    <row r="3029" spans="4:4">
      <c r="D3029" s="208"/>
    </row>
    <row r="3030" spans="4:4">
      <c r="D3030" s="208"/>
    </row>
    <row r="3031" spans="4:4">
      <c r="D3031" s="208"/>
    </row>
    <row r="3032" spans="4:4">
      <c r="D3032" s="208"/>
    </row>
    <row r="3033" spans="4:4">
      <c r="D3033" s="208"/>
    </row>
    <row r="3034" spans="4:4">
      <c r="D3034" s="208"/>
    </row>
    <row r="3035" spans="4:4">
      <c r="D3035" s="208"/>
    </row>
    <row r="3036" spans="4:4">
      <c r="D3036" s="208"/>
    </row>
    <row r="3037" spans="4:4">
      <c r="D3037" s="208"/>
    </row>
    <row r="3038" spans="4:4">
      <c r="D3038" s="208"/>
    </row>
    <row r="3039" spans="4:4">
      <c r="D3039" s="208"/>
    </row>
    <row r="3040" spans="4:4">
      <c r="D3040" s="208"/>
    </row>
    <row r="3041" spans="4:4">
      <c r="D3041" s="208"/>
    </row>
    <row r="3042" spans="4:4">
      <c r="D3042" s="208"/>
    </row>
    <row r="3043" spans="4:4">
      <c r="D3043" s="208"/>
    </row>
    <row r="3044" spans="4:4">
      <c r="D3044" s="208"/>
    </row>
    <row r="3045" spans="4:4">
      <c r="D3045" s="208"/>
    </row>
    <row r="3046" spans="4:4">
      <c r="D3046" s="208"/>
    </row>
    <row r="3047" spans="4:4">
      <c r="D3047" s="208"/>
    </row>
    <row r="3048" spans="4:4">
      <c r="D3048" s="208"/>
    </row>
    <row r="3049" spans="4:4">
      <c r="D3049" s="208"/>
    </row>
    <row r="3050" spans="4:4">
      <c r="D3050" s="208"/>
    </row>
    <row r="3051" spans="4:4">
      <c r="D3051" s="208"/>
    </row>
    <row r="3052" spans="4:4">
      <c r="D3052" s="208"/>
    </row>
    <row r="3053" spans="4:4">
      <c r="D3053" s="208"/>
    </row>
    <row r="3054" spans="4:4">
      <c r="D3054" s="208"/>
    </row>
    <row r="3055" spans="4:4">
      <c r="D3055" s="208"/>
    </row>
    <row r="3056" spans="4:4">
      <c r="D3056" s="208"/>
    </row>
    <row r="3057" spans="4:4">
      <c r="D3057" s="208"/>
    </row>
    <row r="3058" spans="4:4">
      <c r="D3058" s="208"/>
    </row>
    <row r="3059" spans="4:4">
      <c r="D3059" s="208"/>
    </row>
    <row r="3060" spans="4:4">
      <c r="D3060" s="208"/>
    </row>
    <row r="3061" spans="4:4">
      <c r="D3061" s="208"/>
    </row>
    <row r="3062" spans="4:4">
      <c r="D3062" s="208"/>
    </row>
    <row r="3063" spans="4:4">
      <c r="D3063" s="208"/>
    </row>
    <row r="3064" spans="4:4">
      <c r="D3064" s="208"/>
    </row>
    <row r="3065" spans="4:4">
      <c r="D3065" s="208"/>
    </row>
    <row r="3066" spans="4:4">
      <c r="D3066" s="208"/>
    </row>
    <row r="3067" spans="4:4">
      <c r="D3067" s="208"/>
    </row>
    <row r="3068" spans="4:4">
      <c r="D3068" s="208"/>
    </row>
    <row r="3069" spans="4:4">
      <c r="D3069" s="208"/>
    </row>
    <row r="3070" spans="4:4">
      <c r="D3070" s="208"/>
    </row>
    <row r="3071" spans="4:4">
      <c r="D3071" s="208"/>
    </row>
    <row r="3072" spans="4:4">
      <c r="D3072" s="208"/>
    </row>
    <row r="3073" spans="4:4">
      <c r="D3073" s="208"/>
    </row>
    <row r="3074" spans="4:4">
      <c r="D3074" s="208"/>
    </row>
    <row r="3075" spans="4:4">
      <c r="D3075" s="208"/>
    </row>
    <row r="3076" spans="4:4">
      <c r="D3076" s="208"/>
    </row>
    <row r="3077" spans="4:4">
      <c r="D3077" s="208"/>
    </row>
    <row r="3078" spans="4:4">
      <c r="D3078" s="208"/>
    </row>
    <row r="3079" spans="4:4">
      <c r="D3079" s="208"/>
    </row>
    <row r="3080" spans="4:4">
      <c r="D3080" s="208"/>
    </row>
    <row r="3081" spans="4:4">
      <c r="D3081" s="208"/>
    </row>
    <row r="3082" spans="4:4">
      <c r="D3082" s="208"/>
    </row>
    <row r="3083" spans="4:4">
      <c r="D3083" s="208"/>
    </row>
    <row r="3084" spans="4:4">
      <c r="D3084" s="208"/>
    </row>
    <row r="3085" spans="4:4">
      <c r="D3085" s="208"/>
    </row>
    <row r="3086" spans="4:4">
      <c r="D3086" s="208"/>
    </row>
    <row r="3087" spans="4:4">
      <c r="D3087" s="208"/>
    </row>
    <row r="3088" spans="4:4">
      <c r="D3088" s="208"/>
    </row>
    <row r="3089" spans="4:4">
      <c r="D3089" s="208"/>
    </row>
    <row r="3090" spans="4:4">
      <c r="D3090" s="208"/>
    </row>
    <row r="3091" spans="4:4">
      <c r="D3091" s="208"/>
    </row>
    <row r="3092" spans="4:4">
      <c r="D3092" s="208"/>
    </row>
    <row r="3093" spans="4:4">
      <c r="D3093" s="208"/>
    </row>
    <row r="3094" spans="4:4">
      <c r="D3094" s="208"/>
    </row>
    <row r="3095" spans="4:4">
      <c r="D3095" s="208"/>
    </row>
    <row r="3096" spans="4:4">
      <c r="D3096" s="208"/>
    </row>
    <row r="3097" spans="4:4">
      <c r="D3097" s="208"/>
    </row>
    <row r="3098" spans="4:4">
      <c r="D3098" s="208"/>
    </row>
    <row r="3099" spans="4:4">
      <c r="D3099" s="208"/>
    </row>
    <row r="3100" spans="4:4">
      <c r="D3100" s="208"/>
    </row>
    <row r="3101" spans="4:4">
      <c r="D3101" s="208"/>
    </row>
    <row r="3102" spans="4:4">
      <c r="D3102" s="208"/>
    </row>
    <row r="3103" spans="4:4">
      <c r="D3103" s="208"/>
    </row>
    <row r="3104" spans="4:4">
      <c r="D3104" s="208"/>
    </row>
    <row r="3105" spans="4:4">
      <c r="D3105" s="208"/>
    </row>
    <row r="3106" spans="4:4">
      <c r="D3106" s="208"/>
    </row>
    <row r="3107" spans="4:4">
      <c r="D3107" s="208"/>
    </row>
    <row r="3108" spans="4:4">
      <c r="D3108" s="208"/>
    </row>
    <row r="3109" spans="4:4">
      <c r="D3109" s="208"/>
    </row>
    <row r="3110" spans="4:4">
      <c r="D3110" s="208"/>
    </row>
    <row r="3111" spans="4:4">
      <c r="D3111" s="208"/>
    </row>
    <row r="3112" spans="4:4">
      <c r="D3112" s="208"/>
    </row>
    <row r="3113" spans="4:4">
      <c r="D3113" s="208"/>
    </row>
    <row r="3114" spans="4:4">
      <c r="D3114" s="208"/>
    </row>
    <row r="3115" spans="4:4">
      <c r="D3115" s="208"/>
    </row>
    <row r="3116" spans="4:4">
      <c r="D3116" s="208"/>
    </row>
    <row r="3117" spans="4:4">
      <c r="D3117" s="208"/>
    </row>
    <row r="3118" spans="4:4">
      <c r="D3118" s="208"/>
    </row>
    <row r="3119" spans="4:4">
      <c r="D3119" s="208"/>
    </row>
    <row r="3120" spans="4:4">
      <c r="D3120" s="208"/>
    </row>
    <row r="3121" spans="4:4">
      <c r="D3121" s="208"/>
    </row>
    <row r="3122" spans="4:4">
      <c r="D3122" s="208"/>
    </row>
    <row r="3123" spans="4:4">
      <c r="D3123" s="208"/>
    </row>
    <row r="3124" spans="4:4">
      <c r="D3124" s="208"/>
    </row>
    <row r="3125" spans="4:4">
      <c r="D3125" s="208"/>
    </row>
    <row r="3126" spans="4:4">
      <c r="D3126" s="208"/>
    </row>
    <row r="3127" spans="4:4">
      <c r="D3127" s="208"/>
    </row>
    <row r="3128" spans="4:4">
      <c r="D3128" s="208"/>
    </row>
    <row r="3129" spans="4:4">
      <c r="D3129" s="208"/>
    </row>
    <row r="3130" spans="4:4">
      <c r="D3130" s="208"/>
    </row>
    <row r="3131" spans="4:4">
      <c r="D3131" s="208"/>
    </row>
    <row r="3132" spans="4:4">
      <c r="D3132" s="208"/>
    </row>
    <row r="3133" spans="4:4">
      <c r="D3133" s="208"/>
    </row>
    <row r="3134" spans="4:4">
      <c r="D3134" s="208"/>
    </row>
    <row r="3135" spans="4:4">
      <c r="D3135" s="208"/>
    </row>
    <row r="3136" spans="4:4">
      <c r="D3136" s="208"/>
    </row>
    <row r="3137" spans="4:4">
      <c r="D3137" s="208"/>
    </row>
    <row r="3138" spans="4:4">
      <c r="D3138" s="208"/>
    </row>
    <row r="3139" spans="4:4">
      <c r="D3139" s="208"/>
    </row>
    <row r="3140" spans="4:4">
      <c r="D3140" s="208"/>
    </row>
    <row r="3141" spans="4:4">
      <c r="D3141" s="208"/>
    </row>
    <row r="3142" spans="4:4">
      <c r="D3142" s="208"/>
    </row>
    <row r="3143" spans="4:4">
      <c r="D3143" s="208"/>
    </row>
    <row r="3144" spans="4:4">
      <c r="D3144" s="208"/>
    </row>
    <row r="3145" spans="4:4">
      <c r="D3145" s="208"/>
    </row>
    <row r="3146" spans="4:4">
      <c r="D3146" s="208"/>
    </row>
    <row r="3147" spans="4:4">
      <c r="D3147" s="208"/>
    </row>
    <row r="3148" spans="4:4">
      <c r="D3148" s="208"/>
    </row>
    <row r="3149" spans="4:4">
      <c r="D3149" s="208"/>
    </row>
    <row r="3150" spans="4:4">
      <c r="D3150" s="208"/>
    </row>
    <row r="3151" spans="4:4">
      <c r="D3151" s="208"/>
    </row>
    <row r="3152" spans="4:4">
      <c r="D3152" s="208"/>
    </row>
    <row r="3153" spans="4:4">
      <c r="D3153" s="208"/>
    </row>
    <row r="3154" spans="4:4">
      <c r="D3154" s="208"/>
    </row>
    <row r="3155" spans="4:4">
      <c r="D3155" s="208"/>
    </row>
    <row r="3156" spans="4:4">
      <c r="D3156" s="208"/>
    </row>
    <row r="3157" spans="4:4">
      <c r="D3157" s="208"/>
    </row>
    <row r="3158" spans="4:4">
      <c r="D3158" s="208"/>
    </row>
    <row r="3159" spans="4:4">
      <c r="D3159" s="208"/>
    </row>
    <row r="3160" spans="4:4">
      <c r="D3160" s="208"/>
    </row>
    <row r="3161" spans="4:4">
      <c r="D3161" s="208"/>
    </row>
    <row r="3162" spans="4:4">
      <c r="D3162" s="208"/>
    </row>
    <row r="3163" spans="4:4">
      <c r="D3163" s="208"/>
    </row>
    <row r="3164" spans="4:4">
      <c r="D3164" s="208"/>
    </row>
    <row r="3165" spans="4:4">
      <c r="D3165" s="208"/>
    </row>
    <row r="3166" spans="4:4">
      <c r="D3166" s="208"/>
    </row>
    <row r="3167" spans="4:4">
      <c r="D3167" s="208"/>
    </row>
    <row r="3168" spans="4:4">
      <c r="D3168" s="208"/>
    </row>
    <row r="3169" spans="4:4">
      <c r="D3169" s="208"/>
    </row>
    <row r="3170" spans="4:4">
      <c r="D3170" s="208"/>
    </row>
    <row r="3171" spans="4:4">
      <c r="D3171" s="208"/>
    </row>
    <row r="3172" spans="4:4">
      <c r="D3172" s="208"/>
    </row>
    <row r="3173" spans="4:4">
      <c r="D3173" s="208"/>
    </row>
    <row r="3174" spans="4:4">
      <c r="D3174" s="208"/>
    </row>
    <row r="3175" spans="4:4">
      <c r="D3175" s="208"/>
    </row>
    <row r="3176" spans="4:4">
      <c r="D3176" s="208"/>
    </row>
    <row r="3177" spans="4:4">
      <c r="D3177" s="208"/>
    </row>
    <row r="3178" spans="4:4">
      <c r="D3178" s="208"/>
    </row>
    <row r="3179" spans="4:4">
      <c r="D3179" s="208"/>
    </row>
    <row r="3180" spans="4:4">
      <c r="D3180" s="208"/>
    </row>
    <row r="3181" spans="4:4">
      <c r="D3181" s="208"/>
    </row>
    <row r="3182" spans="4:4">
      <c r="D3182" s="208"/>
    </row>
    <row r="3183" spans="4:4">
      <c r="D3183" s="208"/>
    </row>
    <row r="3184" spans="4:4">
      <c r="D3184" s="208"/>
    </row>
    <row r="3185" spans="4:4">
      <c r="D3185" s="208"/>
    </row>
    <row r="3186" spans="4:4">
      <c r="D3186" s="208"/>
    </row>
    <row r="3187" spans="4:4">
      <c r="D3187" s="208"/>
    </row>
    <row r="3188" spans="4:4">
      <c r="D3188" s="208"/>
    </row>
    <row r="3189" spans="4:4">
      <c r="D3189" s="208"/>
    </row>
    <row r="3190" spans="4:4">
      <c r="D3190" s="208"/>
    </row>
    <row r="3191" spans="4:4">
      <c r="D3191" s="208"/>
    </row>
    <row r="3192" spans="4:4">
      <c r="D3192" s="208"/>
    </row>
    <row r="3193" spans="4:4">
      <c r="D3193" s="208"/>
    </row>
    <row r="3194" spans="4:4">
      <c r="D3194" s="208"/>
    </row>
    <row r="3195" spans="4:4">
      <c r="D3195" s="208"/>
    </row>
    <row r="3196" spans="4:4">
      <c r="D3196" s="208"/>
    </row>
    <row r="3197" spans="4:4">
      <c r="D3197" s="208"/>
    </row>
    <row r="3198" spans="4:4">
      <c r="D3198" s="208"/>
    </row>
    <row r="3199" spans="4:4">
      <c r="D3199" s="208"/>
    </row>
    <row r="3200" spans="4:4">
      <c r="D3200" s="208"/>
    </row>
    <row r="3201" spans="4:4">
      <c r="D3201" s="208"/>
    </row>
    <row r="3202" spans="4:4">
      <c r="D3202" s="208"/>
    </row>
    <row r="3203" spans="4:4">
      <c r="D3203" s="208"/>
    </row>
    <row r="3204" spans="4:4">
      <c r="D3204" s="208"/>
    </row>
    <row r="3205" spans="4:4">
      <c r="D3205" s="208"/>
    </row>
    <row r="3206" spans="4:4">
      <c r="D3206" s="208"/>
    </row>
    <row r="3207" spans="4:4">
      <c r="D3207" s="208"/>
    </row>
    <row r="3208" spans="4:4">
      <c r="D3208" s="208"/>
    </row>
    <row r="3209" spans="4:4">
      <c r="D3209" s="208"/>
    </row>
    <row r="3210" spans="4:4">
      <c r="D3210" s="208"/>
    </row>
    <row r="3211" spans="4:4">
      <c r="D3211" s="208"/>
    </row>
    <row r="3212" spans="4:4">
      <c r="D3212" s="208"/>
    </row>
    <row r="3213" spans="4:4">
      <c r="D3213" s="208"/>
    </row>
    <row r="3214" spans="4:4">
      <c r="D3214" s="208"/>
    </row>
    <row r="3215" spans="4:4">
      <c r="D3215" s="208"/>
    </row>
    <row r="3216" spans="4:4">
      <c r="D3216" s="208"/>
    </row>
    <row r="3217" spans="4:4">
      <c r="D3217" s="208"/>
    </row>
    <row r="3218" spans="4:4">
      <c r="D3218" s="208"/>
    </row>
    <row r="3219" spans="4:4">
      <c r="D3219" s="208"/>
    </row>
    <row r="3220" spans="4:4">
      <c r="D3220" s="208"/>
    </row>
    <row r="3221" spans="4:4">
      <c r="D3221" s="208"/>
    </row>
    <row r="3222" spans="4:4">
      <c r="D3222" s="208"/>
    </row>
    <row r="3223" spans="4:4">
      <c r="D3223" s="208"/>
    </row>
    <row r="3224" spans="4:4">
      <c r="D3224" s="208"/>
    </row>
    <row r="3225" spans="4:4">
      <c r="D3225" s="208"/>
    </row>
    <row r="3226" spans="4:4">
      <c r="D3226" s="208"/>
    </row>
    <row r="3227" spans="4:4">
      <c r="D3227" s="208"/>
    </row>
    <row r="3228" spans="4:4">
      <c r="D3228" s="208"/>
    </row>
    <row r="3229" spans="4:4">
      <c r="D3229" s="208"/>
    </row>
    <row r="3230" spans="4:4">
      <c r="D3230" s="208"/>
    </row>
    <row r="3231" spans="4:4">
      <c r="D3231" s="208"/>
    </row>
    <row r="3232" spans="4:4">
      <c r="D3232" s="208"/>
    </row>
    <row r="3233" spans="4:4">
      <c r="D3233" s="208"/>
    </row>
    <row r="3234" spans="4:4">
      <c r="D3234" s="208"/>
    </row>
    <row r="3235" spans="4:4">
      <c r="D3235" s="208"/>
    </row>
    <row r="3236" spans="4:4">
      <c r="D3236" s="208"/>
    </row>
    <row r="3237" spans="4:4">
      <c r="D3237" s="208"/>
    </row>
    <row r="3238" spans="4:4">
      <c r="D3238" s="208"/>
    </row>
    <row r="3239" spans="4:4">
      <c r="D3239" s="208"/>
    </row>
    <row r="3240" spans="4:4">
      <c r="D3240" s="208"/>
    </row>
    <row r="3241" spans="4:4">
      <c r="D3241" s="208"/>
    </row>
    <row r="3242" spans="4:4">
      <c r="D3242" s="208"/>
    </row>
    <row r="3243" spans="4:4">
      <c r="D3243" s="208"/>
    </row>
    <row r="3244" spans="4:4">
      <c r="D3244" s="208"/>
    </row>
    <row r="3245" spans="4:4">
      <c r="D3245" s="208"/>
    </row>
    <row r="3246" spans="4:4">
      <c r="D3246" s="208"/>
    </row>
    <row r="3247" spans="4:4">
      <c r="D3247" s="208"/>
    </row>
    <row r="3248" spans="4:4">
      <c r="D3248" s="208"/>
    </row>
    <row r="3249" spans="4:4">
      <c r="D3249" s="208"/>
    </row>
    <row r="3250" spans="4:4">
      <c r="D3250" s="208"/>
    </row>
    <row r="3251" spans="4:4">
      <c r="D3251" s="208"/>
    </row>
    <row r="3252" spans="4:4">
      <c r="D3252" s="208"/>
    </row>
    <row r="3253" spans="4:4">
      <c r="D3253" s="208"/>
    </row>
    <row r="3254" spans="4:4">
      <c r="D3254" s="208"/>
    </row>
    <row r="3255" spans="4:4">
      <c r="D3255" s="208"/>
    </row>
    <row r="3256" spans="4:4">
      <c r="D3256" s="208"/>
    </row>
    <row r="3257" spans="4:4">
      <c r="D3257" s="208"/>
    </row>
    <row r="3258" spans="4:4">
      <c r="D3258" s="208"/>
    </row>
    <row r="3259" spans="4:4">
      <c r="D3259" s="208"/>
    </row>
    <row r="3260" spans="4:4">
      <c r="D3260" s="208"/>
    </row>
    <row r="3261" spans="4:4">
      <c r="D3261" s="208"/>
    </row>
    <row r="3262" spans="4:4">
      <c r="D3262" s="208"/>
    </row>
    <row r="3263" spans="4:4">
      <c r="D3263" s="208"/>
    </row>
    <row r="3264" spans="4:4">
      <c r="D3264" s="208"/>
    </row>
    <row r="3265" spans="4:4">
      <c r="D3265" s="208"/>
    </row>
    <row r="3266" spans="4:4">
      <c r="D3266" s="208"/>
    </row>
    <row r="3267" spans="4:4">
      <c r="D3267" s="208"/>
    </row>
    <row r="3268" spans="4:4">
      <c r="D3268" s="208"/>
    </row>
    <row r="3269" spans="4:4">
      <c r="D3269" s="208"/>
    </row>
    <row r="3270" spans="4:4">
      <c r="D3270" s="208"/>
    </row>
    <row r="3271" spans="4:4">
      <c r="D3271" s="208"/>
    </row>
    <row r="3272" spans="4:4">
      <c r="D3272" s="208"/>
    </row>
    <row r="3273" spans="4:4">
      <c r="D3273" s="208"/>
    </row>
    <row r="3274" spans="4:4">
      <c r="D3274" s="208"/>
    </row>
    <row r="3275" spans="4:4">
      <c r="D3275" s="208"/>
    </row>
    <row r="3276" spans="4:4">
      <c r="D3276" s="208"/>
    </row>
    <row r="3277" spans="4:4">
      <c r="D3277" s="208"/>
    </row>
    <row r="3278" spans="4:4">
      <c r="D3278" s="208"/>
    </row>
    <row r="3279" spans="4:4">
      <c r="D3279" s="208"/>
    </row>
    <row r="3280" spans="4:4">
      <c r="D3280" s="208"/>
    </row>
    <row r="3281" spans="4:4">
      <c r="D3281" s="208"/>
    </row>
    <row r="3282" spans="4:4">
      <c r="D3282" s="208"/>
    </row>
    <row r="3283" spans="4:4">
      <c r="D3283" s="208"/>
    </row>
    <row r="3284" spans="4:4">
      <c r="D3284" s="208"/>
    </row>
    <row r="3285" spans="4:4">
      <c r="D3285" s="208"/>
    </row>
    <row r="3286" spans="4:4">
      <c r="D3286" s="208"/>
    </row>
    <row r="3287" spans="4:4">
      <c r="D3287" s="208"/>
    </row>
    <row r="3288" spans="4:4">
      <c r="D3288" s="208"/>
    </row>
    <row r="3289" spans="4:4">
      <c r="D3289" s="208"/>
    </row>
    <row r="3290" spans="4:4">
      <c r="D3290" s="208"/>
    </row>
    <row r="3291" spans="4:4">
      <c r="D3291" s="208"/>
    </row>
    <row r="3292" spans="4:4">
      <c r="D3292" s="208"/>
    </row>
    <row r="3293" spans="4:4">
      <c r="D3293" s="208"/>
    </row>
    <row r="3294" spans="4:4">
      <c r="D3294" s="208"/>
    </row>
    <row r="3295" spans="4:4">
      <c r="D3295" s="208"/>
    </row>
    <row r="3296" spans="4:4">
      <c r="D3296" s="208"/>
    </row>
    <row r="3297" spans="4:4">
      <c r="D3297" s="208"/>
    </row>
    <row r="3298" spans="4:4">
      <c r="D3298" s="208"/>
    </row>
    <row r="3299" spans="4:4">
      <c r="D3299" s="208"/>
    </row>
    <row r="3300" spans="4:4">
      <c r="D3300" s="208"/>
    </row>
    <row r="3301" spans="4:4">
      <c r="D3301" s="208"/>
    </row>
    <row r="3302" spans="4:4">
      <c r="D3302" s="208"/>
    </row>
    <row r="3303" spans="4:4">
      <c r="D3303" s="208"/>
    </row>
    <row r="3304" spans="4:4">
      <c r="D3304" s="208"/>
    </row>
    <row r="3305" spans="4:4">
      <c r="D3305" s="208"/>
    </row>
    <row r="3306" spans="4:4">
      <c r="D3306" s="208"/>
    </row>
    <row r="3307" spans="4:4">
      <c r="D3307" s="208"/>
    </row>
    <row r="3308" spans="4:4">
      <c r="D3308" s="208"/>
    </row>
    <row r="3309" spans="4:4">
      <c r="D3309" s="208"/>
    </row>
    <row r="3310" spans="4:4">
      <c r="D3310" s="208"/>
    </row>
    <row r="3311" spans="4:4">
      <c r="D3311" s="208"/>
    </row>
    <row r="3312" spans="4:4">
      <c r="D3312" s="208"/>
    </row>
    <row r="3313" spans="4:4">
      <c r="D3313" s="208"/>
    </row>
    <row r="3314" spans="4:4">
      <c r="D3314" s="208"/>
    </row>
    <row r="3315" spans="4:4">
      <c r="D3315" s="208"/>
    </row>
    <row r="3316" spans="4:4">
      <c r="D3316" s="208"/>
    </row>
    <row r="3317" spans="4:4">
      <c r="D3317" s="208"/>
    </row>
    <row r="3318" spans="4:4">
      <c r="D3318" s="208"/>
    </row>
    <row r="3319" spans="4:4">
      <c r="D3319" s="208"/>
    </row>
    <row r="3320" spans="4:4">
      <c r="D3320" s="208"/>
    </row>
    <row r="3321" spans="4:4">
      <c r="D3321" s="208"/>
    </row>
    <row r="3322" spans="4:4">
      <c r="D3322" s="208"/>
    </row>
    <row r="3323" spans="4:4">
      <c r="D3323" s="208"/>
    </row>
    <row r="3324" spans="4:4">
      <c r="D3324" s="208"/>
    </row>
    <row r="3325" spans="4:4">
      <c r="D3325" s="208"/>
    </row>
    <row r="3326" spans="4:4">
      <c r="D3326" s="208"/>
    </row>
    <row r="3327" spans="4:4">
      <c r="D3327" s="208"/>
    </row>
    <row r="3328" spans="4:4">
      <c r="D3328" s="208"/>
    </row>
    <row r="3329" spans="4:4">
      <c r="D3329" s="208"/>
    </row>
    <row r="3330" spans="4:4">
      <c r="D3330" s="208"/>
    </row>
    <row r="3331" spans="4:4">
      <c r="D3331" s="208"/>
    </row>
    <row r="3332" spans="4:4">
      <c r="D3332" s="208"/>
    </row>
    <row r="3333" spans="4:4">
      <c r="D3333" s="208"/>
    </row>
    <row r="3334" spans="4:4">
      <c r="D3334" s="208"/>
    </row>
    <row r="3335" spans="4:4">
      <c r="D3335" s="208"/>
    </row>
    <row r="3336" spans="4:4">
      <c r="D3336" s="208"/>
    </row>
    <row r="3337" spans="4:4">
      <c r="D3337" s="208"/>
    </row>
    <row r="3338" spans="4:4">
      <c r="D3338" s="208"/>
    </row>
    <row r="3339" spans="4:4">
      <c r="D3339" s="208"/>
    </row>
    <row r="3340" spans="4:4">
      <c r="D3340" s="208"/>
    </row>
    <row r="3341" spans="4:4">
      <c r="D3341" s="208"/>
    </row>
    <row r="3342" spans="4:4">
      <c r="D3342" s="208"/>
    </row>
    <row r="3343" spans="4:4">
      <c r="D3343" s="208"/>
    </row>
    <row r="3344" spans="4:4">
      <c r="D3344" s="208"/>
    </row>
    <row r="3345" spans="4:4">
      <c r="D3345" s="208"/>
    </row>
    <row r="3346" spans="4:4">
      <c r="D3346" s="208"/>
    </row>
    <row r="3347" spans="4:4">
      <c r="D3347" s="208"/>
    </row>
    <row r="3348" spans="4:4">
      <c r="D3348" s="208"/>
    </row>
    <row r="3349" spans="4:4">
      <c r="D3349" s="208"/>
    </row>
    <row r="3350" spans="4:4">
      <c r="D3350" s="208"/>
    </row>
    <row r="3351" spans="4:4">
      <c r="D3351" s="208"/>
    </row>
    <row r="3352" spans="4:4">
      <c r="D3352" s="208"/>
    </row>
    <row r="3353" spans="4:4">
      <c r="D3353" s="208"/>
    </row>
    <row r="3354" spans="4:4">
      <c r="D3354" s="208"/>
    </row>
    <row r="3355" spans="4:4">
      <c r="D3355" s="208"/>
    </row>
    <row r="3356" spans="4:4">
      <c r="D3356" s="208"/>
    </row>
    <row r="3357" spans="4:4">
      <c r="D3357" s="208"/>
    </row>
    <row r="3358" spans="4:4">
      <c r="D3358" s="208"/>
    </row>
    <row r="3359" spans="4:4">
      <c r="D3359" s="208"/>
    </row>
    <row r="3360" spans="4:4">
      <c r="D3360" s="208"/>
    </row>
    <row r="3361" spans="4:4">
      <c r="D3361" s="208"/>
    </row>
    <row r="3362" spans="4:4">
      <c r="D3362" s="208"/>
    </row>
    <row r="3363" spans="4:4">
      <c r="D3363" s="208"/>
    </row>
    <row r="3364" spans="4:4">
      <c r="D3364" s="208"/>
    </row>
    <row r="3365" spans="4:4">
      <c r="D3365" s="208"/>
    </row>
    <row r="3366" spans="4:4">
      <c r="D3366" s="208"/>
    </row>
    <row r="3367" spans="4:4">
      <c r="D3367" s="208"/>
    </row>
    <row r="3368" spans="4:4">
      <c r="D3368" s="208"/>
    </row>
    <row r="3369" spans="4:4">
      <c r="D3369" s="208"/>
    </row>
    <row r="3370" spans="4:4">
      <c r="D3370" s="208"/>
    </row>
    <row r="3371" spans="4:4">
      <c r="D3371" s="208"/>
    </row>
    <row r="3372" spans="4:4">
      <c r="D3372" s="208"/>
    </row>
    <row r="3373" spans="4:4">
      <c r="D3373" s="208"/>
    </row>
    <row r="3374" spans="4:4">
      <c r="D3374" s="208"/>
    </row>
    <row r="3375" spans="4:4">
      <c r="D3375" s="208"/>
    </row>
    <row r="3376" spans="4:4">
      <c r="D3376" s="208"/>
    </row>
    <row r="3377" spans="4:4">
      <c r="D3377" s="208"/>
    </row>
    <row r="3378" spans="4:4">
      <c r="D3378" s="208"/>
    </row>
    <row r="3379" spans="4:4">
      <c r="D3379" s="208"/>
    </row>
    <row r="3380" spans="4:4">
      <c r="D3380" s="208"/>
    </row>
    <row r="3381" spans="4:4">
      <c r="D3381" s="208"/>
    </row>
    <row r="3382" spans="4:4">
      <c r="D3382" s="208"/>
    </row>
    <row r="3383" spans="4:4">
      <c r="D3383" s="208"/>
    </row>
    <row r="3384" spans="4:4">
      <c r="D3384" s="208"/>
    </row>
    <row r="3385" spans="4:4">
      <c r="D3385" s="208"/>
    </row>
    <row r="3386" spans="4:4">
      <c r="D3386" s="208"/>
    </row>
    <row r="3387" spans="4:4">
      <c r="D3387" s="208"/>
    </row>
    <row r="3388" spans="4:4">
      <c r="D3388" s="208"/>
    </row>
    <row r="3389" spans="4:4">
      <c r="D3389" s="208"/>
    </row>
    <row r="3390" spans="4:4">
      <c r="D3390" s="208"/>
    </row>
    <row r="3391" spans="4:4">
      <c r="D3391" s="208"/>
    </row>
    <row r="3392" spans="4:4">
      <c r="D3392" s="208"/>
    </row>
    <row r="3393" spans="4:4">
      <c r="D3393" s="208"/>
    </row>
    <row r="3394" spans="4:4">
      <c r="D3394" s="208"/>
    </row>
    <row r="3395" spans="4:4">
      <c r="D3395" s="208"/>
    </row>
    <row r="3396" spans="4:4">
      <c r="D3396" s="208"/>
    </row>
    <row r="3397" spans="4:4">
      <c r="D3397" s="208"/>
    </row>
    <row r="3398" spans="4:4">
      <c r="D3398" s="208"/>
    </row>
    <row r="3399" spans="4:4">
      <c r="D3399" s="208"/>
    </row>
    <row r="3400" spans="4:4">
      <c r="D3400" s="208"/>
    </row>
    <row r="3401" spans="4:4">
      <c r="D3401" s="208"/>
    </row>
    <row r="3402" spans="4:4">
      <c r="D3402" s="208"/>
    </row>
    <row r="3403" spans="4:4">
      <c r="D3403" s="208"/>
    </row>
    <row r="3404" spans="4:4">
      <c r="D3404" s="208"/>
    </row>
    <row r="3405" spans="4:4">
      <c r="D3405" s="208"/>
    </row>
    <row r="3406" spans="4:4">
      <c r="D3406" s="208"/>
    </row>
    <row r="3407" spans="4:4">
      <c r="D3407" s="208"/>
    </row>
    <row r="3408" spans="4:4">
      <c r="D3408" s="208"/>
    </row>
    <row r="3409" spans="4:4">
      <c r="D3409" s="208"/>
    </row>
    <row r="3410" spans="4:4">
      <c r="D3410" s="208"/>
    </row>
    <row r="3411" spans="4:4">
      <c r="D3411" s="208"/>
    </row>
    <row r="3412" spans="4:4">
      <c r="D3412" s="208"/>
    </row>
    <row r="3413" spans="4:4">
      <c r="D3413" s="208"/>
    </row>
    <row r="3414" spans="4:4">
      <c r="D3414" s="208"/>
    </row>
    <row r="3415" spans="4:4">
      <c r="D3415" s="208"/>
    </row>
    <row r="3416" spans="4:4">
      <c r="D3416" s="208"/>
    </row>
    <row r="3417" spans="4:4">
      <c r="D3417" s="208"/>
    </row>
    <row r="3418" spans="4:4">
      <c r="D3418" s="208"/>
    </row>
    <row r="3419" spans="4:4">
      <c r="D3419" s="208"/>
    </row>
    <row r="3420" spans="4:4">
      <c r="D3420" s="208"/>
    </row>
    <row r="3421" spans="4:4">
      <c r="D3421" s="208"/>
    </row>
    <row r="3422" spans="4:4">
      <c r="D3422" s="208"/>
    </row>
    <row r="3423" spans="4:4">
      <c r="D3423" s="208"/>
    </row>
    <row r="3424" spans="4:4">
      <c r="D3424" s="208"/>
    </row>
    <row r="3425" spans="4:4">
      <c r="D3425" s="208"/>
    </row>
    <row r="3426" spans="4:4">
      <c r="D3426" s="208"/>
    </row>
    <row r="3427" spans="4:4">
      <c r="D3427" s="208"/>
    </row>
    <row r="3428" spans="4:4">
      <c r="D3428" s="208"/>
    </row>
    <row r="3429" spans="4:4">
      <c r="D3429" s="208"/>
    </row>
    <row r="3430" spans="4:4">
      <c r="D3430" s="208"/>
    </row>
    <row r="3431" spans="4:4">
      <c r="D3431" s="208"/>
    </row>
    <row r="3432" spans="4:4">
      <c r="D3432" s="208"/>
    </row>
    <row r="3433" spans="4:4">
      <c r="D3433" s="208"/>
    </row>
    <row r="3434" spans="4:4">
      <c r="D3434" s="208"/>
    </row>
    <row r="3435" spans="4:4">
      <c r="D3435" s="208"/>
    </row>
    <row r="3436" spans="4:4">
      <c r="D3436" s="208"/>
    </row>
    <row r="3437" spans="4:4">
      <c r="D3437" s="208"/>
    </row>
    <row r="3438" spans="4:4">
      <c r="D3438" s="208"/>
    </row>
    <row r="3439" spans="4:4">
      <c r="D3439" s="208"/>
    </row>
    <row r="3440" spans="4:4">
      <c r="D3440" s="208"/>
    </row>
    <row r="3441" spans="4:4">
      <c r="D3441" s="208"/>
    </row>
    <row r="3442" spans="4:4">
      <c r="D3442" s="208"/>
    </row>
    <row r="3443" spans="4:4">
      <c r="D3443" s="208"/>
    </row>
    <row r="3444" spans="4:4">
      <c r="D3444" s="208"/>
    </row>
    <row r="3445" spans="4:4">
      <c r="D3445" s="208"/>
    </row>
    <row r="3446" spans="4:4">
      <c r="D3446" s="208"/>
    </row>
    <row r="3447" spans="4:4">
      <c r="D3447" s="208"/>
    </row>
    <row r="3448" spans="4:4">
      <c r="D3448" s="208"/>
    </row>
    <row r="3449" spans="4:4">
      <c r="D3449" s="208"/>
    </row>
    <row r="3450" spans="4:4">
      <c r="D3450" s="208"/>
    </row>
    <row r="3451" spans="4:4">
      <c r="D3451" s="208"/>
    </row>
    <row r="3452" spans="4:4">
      <c r="D3452" s="208"/>
    </row>
    <row r="3453" spans="4:4">
      <c r="D3453" s="208"/>
    </row>
    <row r="3454" spans="4:4">
      <c r="D3454" s="208"/>
    </row>
    <row r="3455" spans="4:4">
      <c r="D3455" s="208"/>
    </row>
    <row r="3456" spans="4:4">
      <c r="D3456" s="208"/>
    </row>
    <row r="3457" spans="4:4">
      <c r="D3457" s="208"/>
    </row>
    <row r="3458" spans="4:4">
      <c r="D3458" s="208"/>
    </row>
    <row r="3459" spans="4:4">
      <c r="D3459" s="208"/>
    </row>
    <row r="3460" spans="4:4">
      <c r="D3460" s="208"/>
    </row>
    <row r="3461" spans="4:4">
      <c r="D3461" s="208"/>
    </row>
    <row r="3462" spans="4:4">
      <c r="D3462" s="208"/>
    </row>
    <row r="3463" spans="4:4">
      <c r="D3463" s="208"/>
    </row>
    <row r="3464" spans="4:4">
      <c r="D3464" s="208"/>
    </row>
    <row r="3465" spans="4:4">
      <c r="D3465" s="208"/>
    </row>
    <row r="3466" spans="4:4">
      <c r="D3466" s="208"/>
    </row>
    <row r="3467" spans="4:4">
      <c r="D3467" s="208"/>
    </row>
    <row r="3468" spans="4:4">
      <c r="D3468" s="208"/>
    </row>
    <row r="3469" spans="4:4">
      <c r="D3469" s="208"/>
    </row>
    <row r="3470" spans="4:4">
      <c r="D3470" s="208"/>
    </row>
    <row r="3471" spans="4:4">
      <c r="D3471" s="208"/>
    </row>
    <row r="3472" spans="4:4">
      <c r="D3472" s="208"/>
    </row>
    <row r="3473" spans="4:4">
      <c r="D3473" s="208"/>
    </row>
    <row r="3474" spans="4:4">
      <c r="D3474" s="208"/>
    </row>
    <row r="3475" spans="4:4">
      <c r="D3475" s="208"/>
    </row>
    <row r="3476" spans="4:4">
      <c r="D3476" s="208"/>
    </row>
    <row r="3477" spans="4:4">
      <c r="D3477" s="208"/>
    </row>
    <row r="3478" spans="4:4">
      <c r="D3478" s="208"/>
    </row>
    <row r="3479" spans="4:4">
      <c r="D3479" s="208"/>
    </row>
    <row r="3480" spans="4:4">
      <c r="D3480" s="208"/>
    </row>
    <row r="3481" spans="4:4">
      <c r="D3481" s="208"/>
    </row>
    <row r="3482" spans="4:4">
      <c r="D3482" s="208"/>
    </row>
    <row r="3483" spans="4:4">
      <c r="D3483" s="208"/>
    </row>
    <row r="3484" spans="4:4">
      <c r="D3484" s="208"/>
    </row>
    <row r="3485" spans="4:4">
      <c r="D3485" s="208"/>
    </row>
    <row r="3486" spans="4:4">
      <c r="D3486" s="208"/>
    </row>
    <row r="3487" spans="4:4">
      <c r="D3487" s="208"/>
    </row>
    <row r="3488" spans="4:4">
      <c r="D3488" s="208"/>
    </row>
    <row r="3489" spans="4:4">
      <c r="D3489" s="208"/>
    </row>
    <row r="3490" spans="4:4">
      <c r="D3490" s="208"/>
    </row>
    <row r="3491" spans="4:4">
      <c r="D3491" s="208"/>
    </row>
    <row r="3492" spans="4:4">
      <c r="D3492" s="208"/>
    </row>
    <row r="3493" spans="4:4">
      <c r="D3493" s="208"/>
    </row>
    <row r="3494" spans="4:4">
      <c r="D3494" s="208"/>
    </row>
    <row r="3495" spans="4:4">
      <c r="D3495" s="208"/>
    </row>
    <row r="3496" spans="4:4">
      <c r="D3496" s="208"/>
    </row>
    <row r="3497" spans="4:4">
      <c r="D3497" s="208"/>
    </row>
    <row r="3498" spans="4:4">
      <c r="D3498" s="208"/>
    </row>
    <row r="3499" spans="4:4">
      <c r="D3499" s="208"/>
    </row>
    <row r="3500" spans="4:4">
      <c r="D3500" s="208"/>
    </row>
    <row r="3501" spans="4:4">
      <c r="D3501" s="208"/>
    </row>
    <row r="3502" spans="4:4">
      <c r="D3502" s="208"/>
    </row>
    <row r="3503" spans="4:4">
      <c r="D3503" s="208"/>
    </row>
    <row r="3504" spans="4:4">
      <c r="D3504" s="208"/>
    </row>
    <row r="3505" spans="4:4">
      <c r="D3505" s="208"/>
    </row>
    <row r="3506" spans="4:4">
      <c r="D3506" s="208"/>
    </row>
    <row r="3507" spans="4:4">
      <c r="D3507" s="208"/>
    </row>
    <row r="3508" spans="4:4">
      <c r="D3508" s="208"/>
    </row>
    <row r="3509" spans="4:4">
      <c r="D3509" s="208"/>
    </row>
    <row r="3510" spans="4:4">
      <c r="D3510" s="208"/>
    </row>
    <row r="3511" spans="4:4">
      <c r="D3511" s="208"/>
    </row>
    <row r="3512" spans="4:4">
      <c r="D3512" s="208"/>
    </row>
    <row r="3513" spans="4:4">
      <c r="D3513" s="208"/>
    </row>
    <row r="3514" spans="4:4">
      <c r="D3514" s="208"/>
    </row>
    <row r="3515" spans="4:4">
      <c r="D3515" s="208"/>
    </row>
    <row r="3516" spans="4:4">
      <c r="D3516" s="208"/>
    </row>
    <row r="3517" spans="4:4">
      <c r="D3517" s="208"/>
    </row>
    <row r="3518" spans="4:4">
      <c r="D3518" s="208"/>
    </row>
    <row r="3519" spans="4:4">
      <c r="D3519" s="208"/>
    </row>
    <row r="3520" spans="4:4">
      <c r="D3520" s="208"/>
    </row>
    <row r="3521" spans="4:4">
      <c r="D3521" s="208"/>
    </row>
    <row r="3522" spans="4:4">
      <c r="D3522" s="208"/>
    </row>
    <row r="3523" spans="4:4">
      <c r="D3523" s="208"/>
    </row>
    <row r="3524" spans="4:4">
      <c r="D3524" s="208"/>
    </row>
    <row r="3525" spans="4:4">
      <c r="D3525" s="208"/>
    </row>
    <row r="3526" spans="4:4">
      <c r="D3526" s="208"/>
    </row>
    <row r="3527" spans="4:4">
      <c r="D3527" s="208"/>
    </row>
    <row r="3528" spans="4:4">
      <c r="D3528" s="208"/>
    </row>
    <row r="3529" spans="4:4">
      <c r="D3529" s="208"/>
    </row>
    <row r="3530" spans="4:4">
      <c r="D3530" s="208"/>
    </row>
    <row r="3531" spans="4:4">
      <c r="D3531" s="208"/>
    </row>
    <row r="3532" spans="4:4">
      <c r="D3532" s="208"/>
    </row>
    <row r="3533" spans="4:4">
      <c r="D3533" s="208"/>
    </row>
    <row r="3534" spans="4:4">
      <c r="D3534" s="208"/>
    </row>
    <row r="3535" spans="4:4">
      <c r="D3535" s="208"/>
    </row>
    <row r="3536" spans="4:4">
      <c r="D3536" s="208"/>
    </row>
    <row r="3537" spans="4:4">
      <c r="D3537" s="208"/>
    </row>
    <row r="3538" spans="4:4">
      <c r="D3538" s="208"/>
    </row>
    <row r="3539" spans="4:4">
      <c r="D3539" s="208"/>
    </row>
    <row r="3540" spans="4:4">
      <c r="D3540" s="208"/>
    </row>
    <row r="3541" spans="4:4">
      <c r="D3541" s="208"/>
    </row>
    <row r="3542" spans="4:4">
      <c r="D3542" s="208"/>
    </row>
    <row r="3543" spans="4:4">
      <c r="D3543" s="208"/>
    </row>
    <row r="3544" spans="4:4">
      <c r="D3544" s="208"/>
    </row>
    <row r="3545" spans="4:4">
      <c r="D3545" s="208"/>
    </row>
    <row r="3546" spans="4:4">
      <c r="D3546" s="208"/>
    </row>
    <row r="3547" spans="4:4">
      <c r="D3547" s="208"/>
    </row>
    <row r="3548" spans="4:4">
      <c r="D3548" s="208"/>
    </row>
    <row r="3549" spans="4:4">
      <c r="D3549" s="208"/>
    </row>
    <row r="3550" spans="4:4">
      <c r="D3550" s="208"/>
    </row>
    <row r="3551" spans="4:4">
      <c r="D3551" s="208"/>
    </row>
    <row r="3552" spans="4:4">
      <c r="D3552" s="208"/>
    </row>
    <row r="3553" spans="4:4">
      <c r="D3553" s="208"/>
    </row>
    <row r="3554" spans="4:4">
      <c r="D3554" s="208"/>
    </row>
    <row r="3555" spans="4:4">
      <c r="D3555" s="208"/>
    </row>
    <row r="3556" spans="4:4">
      <c r="D3556" s="208"/>
    </row>
    <row r="3557" spans="4:4">
      <c r="D3557" s="208"/>
    </row>
    <row r="3558" spans="4:4">
      <c r="D3558" s="208"/>
    </row>
    <row r="3559" spans="4:4">
      <c r="D3559" s="208"/>
    </row>
    <row r="3560" spans="4:4">
      <c r="D3560" s="208"/>
    </row>
    <row r="3561" spans="4:4">
      <c r="D3561" s="208"/>
    </row>
    <row r="3562" spans="4:4">
      <c r="D3562" s="208"/>
    </row>
    <row r="3563" spans="4:4">
      <c r="D3563" s="208"/>
    </row>
    <row r="3564" spans="4:4">
      <c r="D3564" s="208"/>
    </row>
    <row r="3565" spans="4:4">
      <c r="D3565" s="208"/>
    </row>
    <row r="3566" spans="4:4">
      <c r="D3566" s="208"/>
    </row>
    <row r="3567" spans="4:4">
      <c r="D3567" s="208"/>
    </row>
    <row r="3568" spans="4:4">
      <c r="D3568" s="208"/>
    </row>
    <row r="3569" spans="4:4">
      <c r="D3569" s="208"/>
    </row>
    <row r="3570" spans="4:4">
      <c r="D3570" s="208"/>
    </row>
    <row r="3571" spans="4:4">
      <c r="D3571" s="208"/>
    </row>
    <row r="3572" spans="4:4">
      <c r="D3572" s="208"/>
    </row>
    <row r="3573" spans="4:4">
      <c r="D3573" s="208"/>
    </row>
    <row r="3574" spans="4:4">
      <c r="D3574" s="208"/>
    </row>
    <row r="3575" spans="4:4">
      <c r="D3575" s="208"/>
    </row>
    <row r="3576" spans="4:4">
      <c r="D3576" s="208"/>
    </row>
    <row r="3577" spans="4:4">
      <c r="D3577" s="208"/>
    </row>
    <row r="3578" spans="4:4">
      <c r="D3578" s="208"/>
    </row>
    <row r="3579" spans="4:4">
      <c r="D3579" s="208"/>
    </row>
    <row r="3580" spans="4:4">
      <c r="D3580" s="208"/>
    </row>
    <row r="3581" spans="4:4">
      <c r="D3581" s="208"/>
    </row>
    <row r="3582" spans="4:4">
      <c r="D3582" s="208"/>
    </row>
    <row r="3583" spans="4:4">
      <c r="D3583" s="208"/>
    </row>
    <row r="3584" spans="4:4">
      <c r="D3584" s="208"/>
    </row>
    <row r="3585" spans="4:4">
      <c r="D3585" s="208"/>
    </row>
    <row r="3586" spans="4:4">
      <c r="D3586" s="208"/>
    </row>
    <row r="3587" spans="4:4">
      <c r="D3587" s="208"/>
    </row>
    <row r="3588" spans="4:4">
      <c r="D3588" s="208"/>
    </row>
    <row r="3589" spans="4:4">
      <c r="D3589" s="208"/>
    </row>
    <row r="3590" spans="4:4">
      <c r="D3590" s="208"/>
    </row>
    <row r="3591" spans="4:4">
      <c r="D3591" s="208"/>
    </row>
    <row r="3592" spans="4:4">
      <c r="D3592" s="208"/>
    </row>
    <row r="3593" spans="4:4">
      <c r="D3593" s="208"/>
    </row>
    <row r="3594" spans="4:4">
      <c r="D3594" s="208"/>
    </row>
    <row r="3595" spans="4:4">
      <c r="D3595" s="208"/>
    </row>
    <row r="3596" spans="4:4">
      <c r="D3596" s="208"/>
    </row>
    <row r="3597" spans="4:4">
      <c r="D3597" s="208"/>
    </row>
    <row r="3598" spans="4:4">
      <c r="D3598" s="208"/>
    </row>
    <row r="3599" spans="4:4">
      <c r="D3599" s="208"/>
    </row>
    <row r="3600" spans="4:4">
      <c r="D3600" s="208"/>
    </row>
    <row r="3601" spans="4:4">
      <c r="D3601" s="208"/>
    </row>
    <row r="3602" spans="4:4">
      <c r="D3602" s="208"/>
    </row>
    <row r="3603" spans="4:4">
      <c r="D3603" s="208"/>
    </row>
    <row r="3604" spans="4:4">
      <c r="D3604" s="208"/>
    </row>
    <row r="3605" spans="4:4">
      <c r="D3605" s="208"/>
    </row>
    <row r="3606" spans="4:4">
      <c r="D3606" s="208"/>
    </row>
    <row r="3607" spans="4:4">
      <c r="D3607" s="208"/>
    </row>
    <row r="3608" spans="4:4">
      <c r="D3608" s="208"/>
    </row>
    <row r="3609" spans="4:4">
      <c r="D3609" s="208"/>
    </row>
    <row r="3610" spans="4:4">
      <c r="D3610" s="208"/>
    </row>
    <row r="3611" spans="4:4">
      <c r="D3611" s="208"/>
    </row>
    <row r="3612" spans="4:4">
      <c r="D3612" s="208"/>
    </row>
    <row r="3613" spans="4:4">
      <c r="D3613" s="208"/>
    </row>
    <row r="3614" spans="4:4">
      <c r="D3614" s="208"/>
    </row>
    <row r="3615" spans="4:4">
      <c r="D3615" s="208"/>
    </row>
    <row r="3616" spans="4:4">
      <c r="D3616" s="208"/>
    </row>
    <row r="3617" spans="4:4">
      <c r="D3617" s="208"/>
    </row>
    <row r="3618" spans="4:4">
      <c r="D3618" s="208"/>
    </row>
    <row r="3619" spans="4:4">
      <c r="D3619" s="208"/>
    </row>
    <row r="3620" spans="4:4">
      <c r="D3620" s="208"/>
    </row>
    <row r="3621" spans="4:4">
      <c r="D3621" s="208"/>
    </row>
    <row r="3622" spans="4:4">
      <c r="D3622" s="208"/>
    </row>
    <row r="3623" spans="4:4">
      <c r="D3623" s="208"/>
    </row>
    <row r="3624" spans="4:4">
      <c r="D3624" s="208"/>
    </row>
    <row r="3625" spans="4:4">
      <c r="D3625" s="208"/>
    </row>
    <row r="3626" spans="4:4">
      <c r="D3626" s="208"/>
    </row>
    <row r="3627" spans="4:4">
      <c r="D3627" s="208"/>
    </row>
    <row r="3628" spans="4:4">
      <c r="D3628" s="208"/>
    </row>
    <row r="3629" spans="4:4">
      <c r="D3629" s="208"/>
    </row>
    <row r="3630" spans="4:4">
      <c r="D3630" s="208"/>
    </row>
    <row r="3631" spans="4:4">
      <c r="D3631" s="208"/>
    </row>
    <row r="3632" spans="4:4">
      <c r="D3632" s="208"/>
    </row>
    <row r="3633" spans="4:4">
      <c r="D3633" s="208"/>
    </row>
    <row r="3634" spans="4:4">
      <c r="D3634" s="208"/>
    </row>
    <row r="3635" spans="4:4">
      <c r="D3635" s="208"/>
    </row>
    <row r="3636" spans="4:4">
      <c r="D3636" s="208"/>
    </row>
    <row r="3637" spans="4:4">
      <c r="D3637" s="208"/>
    </row>
    <row r="3638" spans="4:4">
      <c r="D3638" s="208"/>
    </row>
    <row r="3639" spans="4:4">
      <c r="D3639" s="208"/>
    </row>
    <row r="3640" spans="4:4">
      <c r="D3640" s="208"/>
    </row>
    <row r="3641" spans="4:4">
      <c r="D3641" s="208"/>
    </row>
    <row r="3642" spans="4:4">
      <c r="D3642" s="208"/>
    </row>
    <row r="3643" spans="4:4">
      <c r="D3643" s="208"/>
    </row>
    <row r="3644" spans="4:4">
      <c r="D3644" s="208"/>
    </row>
    <row r="3645" spans="4:4">
      <c r="D3645" s="208"/>
    </row>
    <row r="3646" spans="4:4">
      <c r="D3646" s="208"/>
    </row>
    <row r="3647" spans="4:4">
      <c r="D3647" s="208"/>
    </row>
    <row r="3648" spans="4:4">
      <c r="D3648" s="208"/>
    </row>
    <row r="3649" spans="4:4">
      <c r="D3649" s="208"/>
    </row>
    <row r="3650" spans="4:4">
      <c r="D3650" s="208"/>
    </row>
    <row r="3651" spans="4:4">
      <c r="D3651" s="208"/>
    </row>
    <row r="3652" spans="4:4">
      <c r="D3652" s="208"/>
    </row>
    <row r="3653" spans="4:4">
      <c r="D3653" s="208"/>
    </row>
    <row r="3654" spans="4:4">
      <c r="D3654" s="208"/>
    </row>
    <row r="3655" spans="4:4">
      <c r="D3655" s="208"/>
    </row>
    <row r="3656" spans="4:4">
      <c r="D3656" s="208"/>
    </row>
    <row r="3657" spans="4:4">
      <c r="D3657" s="208"/>
    </row>
    <row r="3658" spans="4:4">
      <c r="D3658" s="208"/>
    </row>
    <row r="3659" spans="4:4">
      <c r="D3659" s="208"/>
    </row>
    <row r="3660" spans="4:4">
      <c r="D3660" s="208"/>
    </row>
    <row r="3661" spans="4:4">
      <c r="D3661" s="208"/>
    </row>
    <row r="3662" spans="4:4">
      <c r="D3662" s="208"/>
    </row>
    <row r="3663" spans="4:4">
      <c r="D3663" s="208"/>
    </row>
    <row r="3664" spans="4:4">
      <c r="D3664" s="208"/>
    </row>
    <row r="3665" spans="4:4">
      <c r="D3665" s="208"/>
    </row>
    <row r="3666" spans="4:4">
      <c r="D3666" s="208"/>
    </row>
    <row r="3667" spans="4:4">
      <c r="D3667" s="208"/>
    </row>
    <row r="3668" spans="4:4">
      <c r="D3668" s="208"/>
    </row>
    <row r="3669" spans="4:4">
      <c r="D3669" s="208"/>
    </row>
    <row r="3670" spans="4:4">
      <c r="D3670" s="208"/>
    </row>
    <row r="3671" spans="4:4">
      <c r="D3671" s="208"/>
    </row>
    <row r="3672" spans="4:4">
      <c r="D3672" s="208"/>
    </row>
    <row r="3673" spans="4:4">
      <c r="D3673" s="208"/>
    </row>
    <row r="3674" spans="4:4">
      <c r="D3674" s="208"/>
    </row>
    <row r="3675" spans="4:4">
      <c r="D3675" s="208"/>
    </row>
    <row r="3676" spans="4:4">
      <c r="D3676" s="208"/>
    </row>
    <row r="3677" spans="4:4">
      <c r="D3677" s="208"/>
    </row>
    <row r="3678" spans="4:4">
      <c r="D3678" s="208"/>
    </row>
    <row r="3679" spans="4:4">
      <c r="D3679" s="208"/>
    </row>
    <row r="3680" spans="4:4">
      <c r="D3680" s="208"/>
    </row>
    <row r="3681" spans="4:4">
      <c r="D3681" s="208"/>
    </row>
    <row r="3682" spans="4:4">
      <c r="D3682" s="208"/>
    </row>
    <row r="3683" spans="4:4">
      <c r="D3683" s="208"/>
    </row>
    <row r="3684" spans="4:4">
      <c r="D3684" s="208"/>
    </row>
    <row r="3685" spans="4:4">
      <c r="D3685" s="208"/>
    </row>
    <row r="3686" spans="4:4">
      <c r="D3686" s="208"/>
    </row>
    <row r="3687" spans="4:4">
      <c r="D3687" s="208"/>
    </row>
    <row r="3688" spans="4:4">
      <c r="D3688" s="208"/>
    </row>
    <row r="3689" spans="4:4">
      <c r="D3689" s="208"/>
    </row>
    <row r="3690" spans="4:4">
      <c r="D3690" s="208"/>
    </row>
    <row r="3691" spans="4:4">
      <c r="D3691" s="208"/>
    </row>
    <row r="3692" spans="4:4">
      <c r="D3692" s="208"/>
    </row>
    <row r="3693" spans="4:4">
      <c r="D3693" s="208"/>
    </row>
    <row r="3694" spans="4:4">
      <c r="D3694" s="208"/>
    </row>
    <row r="3695" spans="4:4">
      <c r="D3695" s="208"/>
    </row>
    <row r="3696" spans="4:4">
      <c r="D3696" s="208"/>
    </row>
    <row r="3697" spans="4:4">
      <c r="D3697" s="208"/>
    </row>
    <row r="3698" spans="4:4">
      <c r="D3698" s="208"/>
    </row>
    <row r="3699" spans="4:4">
      <c r="D3699" s="208"/>
    </row>
    <row r="3700" spans="4:4">
      <c r="D3700" s="208"/>
    </row>
    <row r="3701" spans="4:4">
      <c r="D3701" s="208"/>
    </row>
    <row r="3702" spans="4:4">
      <c r="D3702" s="208"/>
    </row>
    <row r="3703" spans="4:4">
      <c r="D3703" s="208"/>
    </row>
    <row r="3704" spans="4:4">
      <c r="D3704" s="208"/>
    </row>
    <row r="3705" spans="4:4">
      <c r="D3705" s="208"/>
    </row>
    <row r="3706" spans="4:4">
      <c r="D3706" s="208"/>
    </row>
    <row r="3707" spans="4:4">
      <c r="D3707" s="208"/>
    </row>
    <row r="3708" spans="4:4">
      <c r="D3708" s="208"/>
    </row>
    <row r="3709" spans="4:4">
      <c r="D3709" s="208"/>
    </row>
    <row r="3710" spans="4:4">
      <c r="D3710" s="208"/>
    </row>
    <row r="3711" spans="4:4">
      <c r="D3711" s="208"/>
    </row>
    <row r="3712" spans="4:4">
      <c r="D3712" s="208"/>
    </row>
    <row r="3713" spans="4:4">
      <c r="D3713" s="208"/>
    </row>
    <row r="3714" spans="4:4">
      <c r="D3714" s="208"/>
    </row>
    <row r="3715" spans="4:4">
      <c r="D3715" s="208"/>
    </row>
    <row r="3716" spans="4:4">
      <c r="D3716" s="208"/>
    </row>
    <row r="3717" spans="4:4">
      <c r="D3717" s="208"/>
    </row>
    <row r="3718" spans="4:4">
      <c r="D3718" s="208"/>
    </row>
    <row r="3719" spans="4:4">
      <c r="D3719" s="208"/>
    </row>
    <row r="3720" spans="4:4">
      <c r="D3720" s="208"/>
    </row>
    <row r="3721" spans="4:4">
      <c r="D3721" s="208"/>
    </row>
    <row r="3722" spans="4:4">
      <c r="D3722" s="208"/>
    </row>
    <row r="3723" spans="4:4">
      <c r="D3723" s="208"/>
    </row>
    <row r="3724" spans="4:4">
      <c r="D3724" s="208"/>
    </row>
    <row r="3725" spans="4:4">
      <c r="D3725" s="208"/>
    </row>
    <row r="3726" spans="4:4">
      <c r="D3726" s="208"/>
    </row>
    <row r="3727" spans="4:4">
      <c r="D3727" s="208"/>
    </row>
    <row r="3728" spans="4:4">
      <c r="D3728" s="208"/>
    </row>
    <row r="3729" spans="4:4">
      <c r="D3729" s="208"/>
    </row>
    <row r="3730" spans="4:4">
      <c r="D3730" s="208"/>
    </row>
    <row r="3731" spans="4:4">
      <c r="D3731" s="208"/>
    </row>
    <row r="3732" spans="4:4">
      <c r="D3732" s="208"/>
    </row>
    <row r="3733" spans="4:4">
      <c r="D3733" s="208"/>
    </row>
    <row r="3734" spans="4:4">
      <c r="D3734" s="208"/>
    </row>
    <row r="3735" spans="4:4">
      <c r="D3735" s="208"/>
    </row>
    <row r="3736" spans="4:4">
      <c r="D3736" s="208"/>
    </row>
    <row r="3737" spans="4:4">
      <c r="D3737" s="208"/>
    </row>
    <row r="3738" spans="4:4">
      <c r="D3738" s="208"/>
    </row>
    <row r="3739" spans="4:4">
      <c r="D3739" s="208"/>
    </row>
    <row r="3740" spans="4:4">
      <c r="D3740" s="208"/>
    </row>
    <row r="3741" spans="4:4">
      <c r="D3741" s="208"/>
    </row>
    <row r="3742" spans="4:4">
      <c r="D3742" s="208"/>
    </row>
    <row r="3743" spans="4:4">
      <c r="D3743" s="208"/>
    </row>
    <row r="3744" spans="4:4">
      <c r="D3744" s="208"/>
    </row>
    <row r="3745" spans="4:4">
      <c r="D3745" s="208"/>
    </row>
    <row r="3746" spans="4:4">
      <c r="D3746" s="208"/>
    </row>
    <row r="3747" spans="4:4">
      <c r="D3747" s="208"/>
    </row>
    <row r="3748" spans="4:4">
      <c r="D3748" s="208"/>
    </row>
    <row r="3749" spans="4:4">
      <c r="D3749" s="208"/>
    </row>
    <row r="3750" spans="4:4">
      <c r="D3750" s="208"/>
    </row>
    <row r="3751" spans="4:4">
      <c r="D3751" s="208"/>
    </row>
    <row r="3752" spans="4:4">
      <c r="D3752" s="208"/>
    </row>
    <row r="3753" spans="4:4">
      <c r="D3753" s="208"/>
    </row>
    <row r="3754" spans="4:4">
      <c r="D3754" s="208"/>
    </row>
    <row r="3755" spans="4:4">
      <c r="D3755" s="208"/>
    </row>
    <row r="3756" spans="4:4">
      <c r="D3756" s="208"/>
    </row>
    <row r="3757" spans="4:4">
      <c r="D3757" s="208"/>
    </row>
    <row r="3758" spans="4:4">
      <c r="D3758" s="208"/>
    </row>
    <row r="3759" spans="4:4">
      <c r="D3759" s="208"/>
    </row>
    <row r="3760" spans="4:4">
      <c r="D3760" s="208"/>
    </row>
    <row r="3761" spans="4:4">
      <c r="D3761" s="208"/>
    </row>
    <row r="3762" spans="4:4">
      <c r="D3762" s="208"/>
    </row>
    <row r="3763" spans="4:4">
      <c r="D3763" s="208"/>
    </row>
    <row r="3764" spans="4:4">
      <c r="D3764" s="208"/>
    </row>
    <row r="3765" spans="4:4">
      <c r="D3765" s="208"/>
    </row>
    <row r="3766" spans="4:4">
      <c r="D3766" s="208"/>
    </row>
    <row r="3767" spans="4:4">
      <c r="D3767" s="208"/>
    </row>
    <row r="3768" spans="4:4">
      <c r="D3768" s="208"/>
    </row>
    <row r="3769" spans="4:4">
      <c r="D3769" s="208"/>
    </row>
    <row r="3770" spans="4:4">
      <c r="D3770" s="208"/>
    </row>
    <row r="3771" spans="4:4">
      <c r="D3771" s="208"/>
    </row>
    <row r="3772" spans="4:4">
      <c r="D3772" s="208"/>
    </row>
    <row r="3773" spans="4:4">
      <c r="D3773" s="208"/>
    </row>
    <row r="3774" spans="4:4">
      <c r="D3774" s="208"/>
    </row>
    <row r="3775" spans="4:4">
      <c r="D3775" s="208"/>
    </row>
    <row r="3776" spans="4:4">
      <c r="D3776" s="208"/>
    </row>
    <row r="3777" spans="4:4">
      <c r="D3777" s="208"/>
    </row>
    <row r="3778" spans="4:4">
      <c r="D3778" s="208"/>
    </row>
    <row r="3779" spans="4:4">
      <c r="D3779" s="208"/>
    </row>
    <row r="3780" spans="4:4">
      <c r="D3780" s="208"/>
    </row>
    <row r="3781" spans="4:4">
      <c r="D3781" s="208"/>
    </row>
    <row r="3782" spans="4:4">
      <c r="D3782" s="208"/>
    </row>
    <row r="3783" spans="4:4">
      <c r="D3783" s="208"/>
    </row>
    <row r="3784" spans="4:4">
      <c r="D3784" s="208"/>
    </row>
    <row r="3785" spans="4:4">
      <c r="D3785" s="208"/>
    </row>
    <row r="3786" spans="4:4">
      <c r="D3786" s="208"/>
    </row>
    <row r="3787" spans="4:4">
      <c r="D3787" s="208"/>
    </row>
    <row r="3788" spans="4:4">
      <c r="D3788" s="208"/>
    </row>
    <row r="3789" spans="4:4">
      <c r="D3789" s="208"/>
    </row>
    <row r="3790" spans="4:4">
      <c r="D3790" s="208"/>
    </row>
    <row r="3791" spans="4:4">
      <c r="D3791" s="208"/>
    </row>
    <row r="3792" spans="4:4">
      <c r="D3792" s="208"/>
    </row>
    <row r="3793" spans="4:4">
      <c r="D3793" s="208"/>
    </row>
    <row r="3794" spans="4:4">
      <c r="D3794" s="208"/>
    </row>
    <row r="3795" spans="4:4">
      <c r="D3795" s="208"/>
    </row>
    <row r="3796" spans="4:4">
      <c r="D3796" s="208"/>
    </row>
    <row r="3797" spans="4:4">
      <c r="D3797" s="208"/>
    </row>
    <row r="3798" spans="4:4">
      <c r="D3798" s="208"/>
    </row>
    <row r="3799" spans="4:4">
      <c r="D3799" s="208"/>
    </row>
    <row r="3800" spans="4:4">
      <c r="D3800" s="208"/>
    </row>
    <row r="3801" spans="4:4">
      <c r="D3801" s="208"/>
    </row>
    <row r="3802" spans="4:4">
      <c r="D3802" s="208"/>
    </row>
    <row r="3803" spans="4:4">
      <c r="D3803" s="208"/>
    </row>
    <row r="3804" spans="4:4">
      <c r="D3804" s="208"/>
    </row>
    <row r="3805" spans="4:4">
      <c r="D3805" s="208"/>
    </row>
    <row r="3806" spans="4:4">
      <c r="D3806" s="208"/>
    </row>
    <row r="3807" spans="4:4">
      <c r="D3807" s="208"/>
    </row>
    <row r="3808" spans="4:4">
      <c r="D3808" s="208"/>
    </row>
    <row r="3809" spans="4:4">
      <c r="D3809" s="208"/>
    </row>
    <row r="3810" spans="4:4">
      <c r="D3810" s="208"/>
    </row>
    <row r="3811" spans="4:4">
      <c r="D3811" s="208"/>
    </row>
    <row r="3812" spans="4:4">
      <c r="D3812" s="208"/>
    </row>
    <row r="3813" spans="4:4">
      <c r="D3813" s="208"/>
    </row>
    <row r="3814" spans="4:4">
      <c r="D3814" s="208"/>
    </row>
    <row r="3815" spans="4:4">
      <c r="D3815" s="208"/>
    </row>
    <row r="3816" spans="4:4">
      <c r="D3816" s="208"/>
    </row>
    <row r="3817" spans="4:4">
      <c r="D3817" s="208"/>
    </row>
    <row r="3818" spans="4:4">
      <c r="D3818" s="208"/>
    </row>
    <row r="3819" spans="4:4">
      <c r="D3819" s="208"/>
    </row>
    <row r="3820" spans="4:4">
      <c r="D3820" s="208"/>
    </row>
    <row r="3821" spans="4:4">
      <c r="D3821" s="208"/>
    </row>
    <row r="3822" spans="4:4">
      <c r="D3822" s="208"/>
    </row>
    <row r="3823" spans="4:4">
      <c r="D3823" s="208"/>
    </row>
    <row r="3824" spans="4:4">
      <c r="D3824" s="208"/>
    </row>
    <row r="3825" spans="4:4">
      <c r="D3825" s="208"/>
    </row>
    <row r="3826" spans="4:4">
      <c r="D3826" s="208"/>
    </row>
    <row r="3827" spans="4:4">
      <c r="D3827" s="208"/>
    </row>
    <row r="3828" spans="4:4">
      <c r="D3828" s="208"/>
    </row>
    <row r="3829" spans="4:4">
      <c r="D3829" s="208"/>
    </row>
    <row r="3830" spans="4:4">
      <c r="D3830" s="208"/>
    </row>
    <row r="3831" spans="4:4">
      <c r="D3831" s="208"/>
    </row>
    <row r="3832" spans="4:4">
      <c r="D3832" s="208"/>
    </row>
    <row r="3833" spans="4:4">
      <c r="D3833" s="208"/>
    </row>
    <row r="3834" spans="4:4">
      <c r="D3834" s="208"/>
    </row>
    <row r="3835" spans="4:4">
      <c r="D3835" s="208"/>
    </row>
    <row r="3836" spans="4:4">
      <c r="D3836" s="208"/>
    </row>
    <row r="3837" spans="4:4">
      <c r="D3837" s="208"/>
    </row>
    <row r="3838" spans="4:4">
      <c r="D3838" s="208"/>
    </row>
    <row r="3839" spans="4:4">
      <c r="D3839" s="208"/>
    </row>
    <row r="3840" spans="4:4">
      <c r="D3840" s="208"/>
    </row>
    <row r="3841" spans="4:4">
      <c r="D3841" s="208"/>
    </row>
    <row r="3842" spans="4:4">
      <c r="D3842" s="208"/>
    </row>
    <row r="3843" spans="4:4">
      <c r="D3843" s="208"/>
    </row>
    <row r="3844" spans="4:4">
      <c r="D3844" s="208"/>
    </row>
    <row r="3845" spans="4:4">
      <c r="D3845" s="208"/>
    </row>
    <row r="3846" spans="4:4">
      <c r="D3846" s="208"/>
    </row>
    <row r="3847" spans="4:4">
      <c r="D3847" s="208"/>
    </row>
    <row r="3848" spans="4:4">
      <c r="D3848" s="208"/>
    </row>
    <row r="3849" spans="4:4">
      <c r="D3849" s="208"/>
    </row>
    <row r="3850" spans="4:4">
      <c r="D3850" s="208"/>
    </row>
    <row r="3851" spans="4:4">
      <c r="D3851" s="208"/>
    </row>
    <row r="3852" spans="4:4">
      <c r="D3852" s="208"/>
    </row>
    <row r="3853" spans="4:4">
      <c r="D3853" s="208"/>
    </row>
    <row r="3854" spans="4:4">
      <c r="D3854" s="208"/>
    </row>
    <row r="3855" spans="4:4">
      <c r="D3855" s="208"/>
    </row>
    <row r="3856" spans="4:4">
      <c r="D3856" s="208"/>
    </row>
    <row r="3857" spans="4:4">
      <c r="D3857" s="208"/>
    </row>
    <row r="3858" spans="4:4">
      <c r="D3858" s="208"/>
    </row>
    <row r="3859" spans="4:4">
      <c r="D3859" s="208"/>
    </row>
    <row r="3860" spans="4:4">
      <c r="D3860" s="208"/>
    </row>
    <row r="3861" spans="4:4">
      <c r="D3861" s="208"/>
    </row>
    <row r="3862" spans="4:4">
      <c r="D3862" s="208"/>
    </row>
    <row r="3863" spans="4:4">
      <c r="D3863" s="208"/>
    </row>
    <row r="3864" spans="4:4">
      <c r="D3864" s="208"/>
    </row>
    <row r="3865" spans="4:4">
      <c r="D3865" s="208"/>
    </row>
    <row r="3866" spans="4:4">
      <c r="D3866" s="208"/>
    </row>
    <row r="3867" spans="4:4">
      <c r="D3867" s="208"/>
    </row>
    <row r="3868" spans="4:4">
      <c r="D3868" s="208"/>
    </row>
    <row r="3869" spans="4:4">
      <c r="D3869" s="208"/>
    </row>
    <row r="3870" spans="4:4">
      <c r="D3870" s="208"/>
    </row>
    <row r="3871" spans="4:4">
      <c r="D3871" s="208"/>
    </row>
    <row r="3872" spans="4:4">
      <c r="D3872" s="208"/>
    </row>
    <row r="3873" spans="4:4">
      <c r="D3873" s="208"/>
    </row>
    <row r="3874" spans="4:4">
      <c r="D3874" s="208"/>
    </row>
    <row r="3875" spans="4:4">
      <c r="D3875" s="208"/>
    </row>
    <row r="3876" spans="4:4">
      <c r="D3876" s="208"/>
    </row>
    <row r="3877" spans="4:4">
      <c r="D3877" s="208"/>
    </row>
    <row r="3878" spans="4:4">
      <c r="D3878" s="208"/>
    </row>
    <row r="3879" spans="4:4">
      <c r="D3879" s="208"/>
    </row>
    <row r="3880" spans="4:4">
      <c r="D3880" s="208"/>
    </row>
    <row r="3881" spans="4:4">
      <c r="D3881" s="208"/>
    </row>
    <row r="3882" spans="4:4">
      <c r="D3882" s="208"/>
    </row>
    <row r="3883" spans="4:4">
      <c r="D3883" s="208"/>
    </row>
    <row r="3884" spans="4:4">
      <c r="D3884" s="208"/>
    </row>
    <row r="3885" spans="4:4">
      <c r="D3885" s="208"/>
    </row>
    <row r="3886" spans="4:4">
      <c r="D3886" s="208"/>
    </row>
    <row r="3887" spans="4:4">
      <c r="D3887" s="208"/>
    </row>
    <row r="3888" spans="4:4">
      <c r="D3888" s="208"/>
    </row>
    <row r="3889" spans="4:4">
      <c r="D3889" s="208"/>
    </row>
    <row r="3890" spans="4:4">
      <c r="D3890" s="208"/>
    </row>
    <row r="3891" spans="4:4">
      <c r="D3891" s="208"/>
    </row>
    <row r="3892" spans="4:4">
      <c r="D3892" s="208"/>
    </row>
    <row r="3893" spans="4:4">
      <c r="D3893" s="208"/>
    </row>
    <row r="3894" spans="4:4">
      <c r="D3894" s="208"/>
    </row>
    <row r="3895" spans="4:4">
      <c r="D3895" s="208"/>
    </row>
    <row r="3896" spans="4:4">
      <c r="D3896" s="208"/>
    </row>
    <row r="3897" spans="4:4">
      <c r="D3897" s="208"/>
    </row>
    <row r="3898" spans="4:4">
      <c r="D3898" s="208"/>
    </row>
    <row r="3899" spans="4:4">
      <c r="D3899" s="208"/>
    </row>
    <row r="3900" spans="4:4">
      <c r="D3900" s="208"/>
    </row>
    <row r="3901" spans="4:4">
      <c r="D3901" s="208"/>
    </row>
    <row r="3902" spans="4:4">
      <c r="D3902" s="208"/>
    </row>
    <row r="3903" spans="4:4">
      <c r="D3903" s="208"/>
    </row>
    <row r="3904" spans="4:4">
      <c r="D3904" s="208"/>
    </row>
    <row r="3905" spans="4:4">
      <c r="D3905" s="208"/>
    </row>
    <row r="3906" spans="4:4">
      <c r="D3906" s="208"/>
    </row>
    <row r="3907" spans="4:4">
      <c r="D3907" s="208"/>
    </row>
    <row r="3908" spans="4:4">
      <c r="D3908" s="208"/>
    </row>
    <row r="3909" spans="4:4">
      <c r="D3909" s="208"/>
    </row>
    <row r="3910" spans="4:4">
      <c r="D3910" s="208"/>
    </row>
    <row r="3911" spans="4:4">
      <c r="D3911" s="208"/>
    </row>
    <row r="3912" spans="4:4">
      <c r="D3912" s="208"/>
    </row>
    <row r="3913" spans="4:4">
      <c r="D3913" s="208"/>
    </row>
    <row r="3914" spans="4:4">
      <c r="D3914" s="208"/>
    </row>
    <row r="3915" spans="4:4">
      <c r="D3915" s="208"/>
    </row>
    <row r="3916" spans="4:4">
      <c r="D3916" s="208"/>
    </row>
    <row r="3917" spans="4:4">
      <c r="D3917" s="208"/>
    </row>
    <row r="3918" spans="4:4">
      <c r="D3918" s="208"/>
    </row>
    <row r="3919" spans="4:4">
      <c r="D3919" s="208"/>
    </row>
    <row r="3920" spans="4:4">
      <c r="D3920" s="208"/>
    </row>
    <row r="3921" spans="4:4">
      <c r="D3921" s="208"/>
    </row>
    <row r="3922" spans="4:4">
      <c r="D3922" s="208"/>
    </row>
    <row r="3923" spans="4:4">
      <c r="D3923" s="208"/>
    </row>
    <row r="3924" spans="4:4">
      <c r="D3924" s="208"/>
    </row>
    <row r="3925" spans="4:4">
      <c r="D3925" s="208"/>
    </row>
    <row r="3926" spans="4:4">
      <c r="D3926" s="208"/>
    </row>
    <row r="3927" spans="4:4">
      <c r="D3927" s="208"/>
    </row>
    <row r="3928" spans="4:4">
      <c r="D3928" s="208"/>
    </row>
    <row r="3929" spans="4:4">
      <c r="D3929" s="208"/>
    </row>
    <row r="3930" spans="4:4">
      <c r="D3930" s="208"/>
    </row>
    <row r="3931" spans="4:4">
      <c r="D3931" s="208"/>
    </row>
    <row r="3932" spans="4:4">
      <c r="D3932" s="208"/>
    </row>
    <row r="3933" spans="4:4">
      <c r="D3933" s="208"/>
    </row>
    <row r="3934" spans="4:4">
      <c r="D3934" s="208"/>
    </row>
    <row r="3935" spans="4:4">
      <c r="D3935" s="208"/>
    </row>
    <row r="3936" spans="4:4">
      <c r="D3936" s="208"/>
    </row>
    <row r="3937" spans="4:4">
      <c r="D3937" s="208"/>
    </row>
    <row r="3938" spans="4:4">
      <c r="D3938" s="208"/>
    </row>
    <row r="3939" spans="4:4">
      <c r="D3939" s="208"/>
    </row>
    <row r="3940" spans="4:4">
      <c r="D3940" s="208"/>
    </row>
    <row r="3941" spans="4:4">
      <c r="D3941" s="208"/>
    </row>
    <row r="3942" spans="4:4">
      <c r="D3942" s="208"/>
    </row>
    <row r="3943" spans="4:4">
      <c r="D3943" s="208"/>
    </row>
    <row r="3944" spans="4:4">
      <c r="D3944" s="208"/>
    </row>
    <row r="3945" spans="4:4">
      <c r="D3945" s="208"/>
    </row>
    <row r="3946" spans="4:4">
      <c r="D3946" s="208"/>
    </row>
    <row r="3947" spans="4:4">
      <c r="D3947" s="208"/>
    </row>
    <row r="3948" spans="4:4">
      <c r="D3948" s="208"/>
    </row>
    <row r="3949" spans="4:4">
      <c r="D3949" s="208"/>
    </row>
    <row r="3950" spans="4:4">
      <c r="D3950" s="208"/>
    </row>
    <row r="3951" spans="4:4">
      <c r="D3951" s="208"/>
    </row>
    <row r="3952" spans="4:4">
      <c r="D3952" s="208"/>
    </row>
    <row r="3953" spans="4:4">
      <c r="D3953" s="208"/>
    </row>
    <row r="3954" spans="4:4">
      <c r="D3954" s="208"/>
    </row>
    <row r="3955" spans="4:4">
      <c r="D3955" s="208"/>
    </row>
    <row r="3956" spans="4:4">
      <c r="D3956" s="208"/>
    </row>
    <row r="3957" spans="4:4">
      <c r="D3957" s="208"/>
    </row>
    <row r="3958" spans="4:4">
      <c r="D3958" s="208"/>
    </row>
    <row r="3959" spans="4:4">
      <c r="D3959" s="208"/>
    </row>
    <row r="3960" spans="4:4">
      <c r="D3960" s="208"/>
    </row>
    <row r="3961" spans="4:4">
      <c r="D3961" s="208"/>
    </row>
    <row r="3962" spans="4:4">
      <c r="D3962" s="208"/>
    </row>
    <row r="3963" spans="4:4">
      <c r="D3963" s="208"/>
    </row>
    <row r="3964" spans="4:4">
      <c r="D3964" s="208"/>
    </row>
    <row r="3965" spans="4:4">
      <c r="D3965" s="208"/>
    </row>
    <row r="3966" spans="4:4">
      <c r="D3966" s="208"/>
    </row>
    <row r="3967" spans="4:4">
      <c r="D3967" s="208"/>
    </row>
    <row r="3968" spans="4:4">
      <c r="D3968" s="208"/>
    </row>
    <row r="3969" spans="4:4">
      <c r="D3969" s="208"/>
    </row>
    <row r="3970" spans="4:4">
      <c r="D3970" s="208"/>
    </row>
    <row r="3971" spans="4:4">
      <c r="D3971" s="208"/>
    </row>
    <row r="3972" spans="4:4">
      <c r="D3972" s="208"/>
    </row>
    <row r="3973" spans="4:4">
      <c r="D3973" s="208"/>
    </row>
    <row r="3974" spans="4:4">
      <c r="D3974" s="208"/>
    </row>
    <row r="3975" spans="4:4">
      <c r="D3975" s="208"/>
    </row>
    <row r="3976" spans="4:4">
      <c r="D3976" s="208"/>
    </row>
    <row r="3977" spans="4:4">
      <c r="D3977" s="208"/>
    </row>
    <row r="3978" spans="4:4">
      <c r="D3978" s="208"/>
    </row>
    <row r="3979" spans="4:4">
      <c r="D3979" s="208"/>
    </row>
    <row r="3980" spans="4:4">
      <c r="D3980" s="208"/>
    </row>
    <row r="3981" spans="4:4">
      <c r="D3981" s="208"/>
    </row>
    <row r="3982" spans="4:4">
      <c r="D3982" s="208"/>
    </row>
    <row r="3983" spans="4:4">
      <c r="D3983" s="208"/>
    </row>
    <row r="3984" spans="4:4">
      <c r="D3984" s="208"/>
    </row>
    <row r="3985" spans="4:4">
      <c r="D3985" s="208"/>
    </row>
    <row r="3986" spans="4:4">
      <c r="D3986" s="208"/>
    </row>
    <row r="3987" spans="4:4">
      <c r="D3987" s="208"/>
    </row>
    <row r="3988" spans="4:4">
      <c r="D3988" s="208"/>
    </row>
    <row r="3989" spans="4:4">
      <c r="D3989" s="208"/>
    </row>
    <row r="3990" spans="4:4">
      <c r="D3990" s="208"/>
    </row>
    <row r="3991" spans="4:4">
      <c r="D3991" s="208"/>
    </row>
    <row r="3992" spans="4:4">
      <c r="D3992" s="208"/>
    </row>
    <row r="3993" spans="4:4">
      <c r="D3993" s="208"/>
    </row>
    <row r="3994" spans="4:4">
      <c r="D3994" s="208"/>
    </row>
    <row r="3995" spans="4:4">
      <c r="D3995" s="208"/>
    </row>
    <row r="3996" spans="4:4">
      <c r="D3996" s="208"/>
    </row>
    <row r="3997" spans="4:4">
      <c r="D3997" s="208"/>
    </row>
    <row r="3998" spans="4:4">
      <c r="D3998" s="208"/>
    </row>
    <row r="3999" spans="4:4">
      <c r="D3999" s="208"/>
    </row>
    <row r="4000" spans="4:4">
      <c r="D4000" s="208"/>
    </row>
    <row r="4001" spans="4:4">
      <c r="D4001" s="208"/>
    </row>
    <row r="4002" spans="4:4">
      <c r="D4002" s="208"/>
    </row>
    <row r="4003" spans="4:4">
      <c r="D4003" s="208"/>
    </row>
    <row r="4004" spans="4:4">
      <c r="D4004" s="208"/>
    </row>
    <row r="4005" spans="4:4">
      <c r="D4005" s="208"/>
    </row>
    <row r="4006" spans="4:4">
      <c r="D4006" s="208"/>
    </row>
    <row r="4007" spans="4:4">
      <c r="D4007" s="208"/>
    </row>
    <row r="4008" spans="4:4">
      <c r="D4008" s="208"/>
    </row>
    <row r="4009" spans="4:4">
      <c r="D4009" s="208"/>
    </row>
    <row r="4010" spans="4:4">
      <c r="D4010" s="208"/>
    </row>
    <row r="4011" spans="4:4">
      <c r="D4011" s="208"/>
    </row>
    <row r="4012" spans="4:4">
      <c r="D4012" s="208"/>
    </row>
    <row r="4013" spans="4:4">
      <c r="D4013" s="208"/>
    </row>
    <row r="4014" spans="4:4">
      <c r="D4014" s="208"/>
    </row>
    <row r="4015" spans="4:4">
      <c r="D4015" s="208"/>
    </row>
    <row r="4016" spans="4:4">
      <c r="D4016" s="208"/>
    </row>
    <row r="4017" spans="4:4">
      <c r="D4017" s="208"/>
    </row>
    <row r="4018" spans="4:4">
      <c r="D4018" s="208"/>
    </row>
    <row r="4019" spans="4:4">
      <c r="D4019" s="208"/>
    </row>
    <row r="4020" spans="4:4">
      <c r="D4020" s="208"/>
    </row>
    <row r="4021" spans="4:4">
      <c r="D4021" s="208"/>
    </row>
    <row r="4022" spans="4:4">
      <c r="D4022" s="208"/>
    </row>
    <row r="4023" spans="4:4">
      <c r="D4023" s="208"/>
    </row>
    <row r="4024" spans="4:4">
      <c r="D4024" s="208"/>
    </row>
    <row r="4025" spans="4:4">
      <c r="D4025" s="208"/>
    </row>
    <row r="4026" spans="4:4">
      <c r="D4026" s="208"/>
    </row>
    <row r="4027" spans="4:4">
      <c r="D4027" s="208"/>
    </row>
    <row r="4028" spans="4:4">
      <c r="D4028" s="208"/>
    </row>
    <row r="4029" spans="4:4">
      <c r="D4029" s="208"/>
    </row>
    <row r="4030" spans="4:4">
      <c r="D4030" s="208"/>
    </row>
    <row r="4031" spans="4:4">
      <c r="D4031" s="208"/>
    </row>
    <row r="4032" spans="4:4">
      <c r="D4032" s="208"/>
    </row>
    <row r="4033" spans="4:4">
      <c r="D4033" s="208"/>
    </row>
    <row r="4034" spans="4:4">
      <c r="D4034" s="208"/>
    </row>
    <row r="4035" spans="4:4">
      <c r="D4035" s="208"/>
    </row>
    <row r="4036" spans="4:4">
      <c r="D4036" s="208"/>
    </row>
    <row r="4037" spans="4:4">
      <c r="D4037" s="208"/>
    </row>
    <row r="4038" spans="4:4">
      <c r="D4038" s="208"/>
    </row>
    <row r="4039" spans="4:4">
      <c r="D4039" s="208"/>
    </row>
    <row r="4040" spans="4:4">
      <c r="D4040" s="208"/>
    </row>
    <row r="4041" spans="4:4">
      <c r="D4041" s="208"/>
    </row>
    <row r="4042" spans="4:4">
      <c r="D4042" s="208"/>
    </row>
    <row r="4043" spans="4:4">
      <c r="D4043" s="208"/>
    </row>
    <row r="4044" spans="4:4">
      <c r="D4044" s="208"/>
    </row>
    <row r="4045" spans="4:4">
      <c r="D4045" s="208"/>
    </row>
    <row r="4046" spans="4:4">
      <c r="D4046" s="208"/>
    </row>
    <row r="4047" spans="4:4">
      <c r="D4047" s="208"/>
    </row>
    <row r="4048" spans="4:4">
      <c r="D4048" s="208"/>
    </row>
    <row r="4049" spans="4:4">
      <c r="D4049" s="208"/>
    </row>
    <row r="4050" spans="4:4">
      <c r="D4050" s="208"/>
    </row>
    <row r="4051" spans="4:4">
      <c r="D4051" s="208"/>
    </row>
    <row r="4052" spans="4:4">
      <c r="D4052" s="208"/>
    </row>
    <row r="4053" spans="4:4">
      <c r="D4053" s="208"/>
    </row>
    <row r="4054" spans="4:4">
      <c r="D4054" s="208"/>
    </row>
    <row r="4055" spans="4:4">
      <c r="D4055" s="208"/>
    </row>
    <row r="4056" spans="4:4">
      <c r="D4056" s="208"/>
    </row>
    <row r="4057" spans="4:4">
      <c r="D4057" s="208"/>
    </row>
    <row r="4058" spans="4:4">
      <c r="D4058" s="208"/>
    </row>
    <row r="4059" spans="4:4">
      <c r="D4059" s="208"/>
    </row>
    <row r="4060" spans="4:4">
      <c r="D4060" s="208"/>
    </row>
    <row r="4061" spans="4:4">
      <c r="D4061" s="208"/>
    </row>
    <row r="4062" spans="4:4">
      <c r="D4062" s="208"/>
    </row>
    <row r="4063" spans="4:4">
      <c r="D4063" s="208"/>
    </row>
    <row r="4064" spans="4:4">
      <c r="D4064" s="208"/>
    </row>
    <row r="4065" spans="4:4">
      <c r="D4065" s="208"/>
    </row>
    <row r="4066" spans="4:4">
      <c r="D4066" s="208"/>
    </row>
    <row r="4067" spans="4:4">
      <c r="D4067" s="208"/>
    </row>
    <row r="4068" spans="4:4">
      <c r="D4068" s="208"/>
    </row>
    <row r="4069" spans="4:4">
      <c r="D4069" s="208"/>
    </row>
    <row r="4070" spans="4:4">
      <c r="D4070" s="208"/>
    </row>
    <row r="4071" spans="4:4">
      <c r="D4071" s="208"/>
    </row>
    <row r="4072" spans="4:4">
      <c r="D4072" s="208"/>
    </row>
    <row r="4073" spans="4:4">
      <c r="D4073" s="208"/>
    </row>
    <row r="4074" spans="4:4">
      <c r="D4074" s="208"/>
    </row>
    <row r="4075" spans="4:4">
      <c r="D4075" s="208"/>
    </row>
    <row r="4076" spans="4:4">
      <c r="D4076" s="208"/>
    </row>
    <row r="4077" spans="4:4">
      <c r="D4077" s="208"/>
    </row>
    <row r="4078" spans="4:4">
      <c r="D4078" s="208"/>
    </row>
    <row r="4079" spans="4:4">
      <c r="D4079" s="208"/>
    </row>
    <row r="4080" spans="4:4">
      <c r="D4080" s="208"/>
    </row>
    <row r="4081" spans="4:4">
      <c r="D4081" s="208"/>
    </row>
    <row r="4082" spans="4:4">
      <c r="D4082" s="208"/>
    </row>
    <row r="4083" spans="4:4">
      <c r="D4083" s="208"/>
    </row>
    <row r="4084" spans="4:4">
      <c r="D4084" s="208"/>
    </row>
    <row r="4085" spans="4:4">
      <c r="D4085" s="208"/>
    </row>
    <row r="4086" spans="4:4">
      <c r="D4086" s="208"/>
    </row>
    <row r="4087" spans="4:4">
      <c r="D4087" s="208"/>
    </row>
    <row r="4088" spans="4:4">
      <c r="D4088" s="208"/>
    </row>
    <row r="4089" spans="4:4">
      <c r="D4089" s="208"/>
    </row>
    <row r="4090" spans="4:4">
      <c r="D4090" s="208"/>
    </row>
    <row r="4091" spans="4:4">
      <c r="D4091" s="208"/>
    </row>
    <row r="4092" spans="4:4">
      <c r="D4092" s="208"/>
    </row>
    <row r="4093" spans="4:4">
      <c r="D4093" s="208"/>
    </row>
    <row r="4094" spans="4:4">
      <c r="D4094" s="208"/>
    </row>
    <row r="4095" spans="4:4">
      <c r="D4095" s="208"/>
    </row>
    <row r="4096" spans="4:4">
      <c r="D4096" s="208"/>
    </row>
    <row r="4097" spans="4:4">
      <c r="D4097" s="208"/>
    </row>
    <row r="4098" spans="4:4">
      <c r="D4098" s="208"/>
    </row>
    <row r="4099" spans="4:4">
      <c r="D4099" s="208"/>
    </row>
    <row r="4100" spans="4:4">
      <c r="D4100" s="208"/>
    </row>
    <row r="4101" spans="4:4">
      <c r="D4101" s="208"/>
    </row>
    <row r="4102" spans="4:4">
      <c r="D4102" s="208"/>
    </row>
    <row r="4103" spans="4:4">
      <c r="D4103" s="208"/>
    </row>
    <row r="4104" spans="4:4">
      <c r="D4104" s="208"/>
    </row>
    <row r="4105" spans="4:4">
      <c r="D4105" s="208"/>
    </row>
    <row r="4106" spans="4:4">
      <c r="D4106" s="208"/>
    </row>
    <row r="4107" spans="4:4">
      <c r="D4107" s="208"/>
    </row>
    <row r="4108" spans="4:4">
      <c r="D4108" s="208"/>
    </row>
    <row r="4109" spans="4:4">
      <c r="D4109" s="208"/>
    </row>
    <row r="4110" spans="4:4">
      <c r="D4110" s="208"/>
    </row>
    <row r="4111" spans="4:4">
      <c r="D4111" s="208"/>
    </row>
    <row r="4112" spans="4:4">
      <c r="D4112" s="208"/>
    </row>
    <row r="4113" spans="4:4">
      <c r="D4113" s="208"/>
    </row>
    <row r="4114" spans="4:4">
      <c r="D4114" s="208"/>
    </row>
    <row r="4115" spans="4:4">
      <c r="D4115" s="208"/>
    </row>
    <row r="4116" spans="4:4">
      <c r="D4116" s="208"/>
    </row>
    <row r="4117" spans="4:4">
      <c r="D4117" s="208"/>
    </row>
    <row r="4118" spans="4:4">
      <c r="D4118" s="208"/>
    </row>
    <row r="4119" spans="4:4">
      <c r="D4119" s="208"/>
    </row>
    <row r="4120" spans="4:4">
      <c r="D4120" s="208"/>
    </row>
    <row r="4121" spans="4:4">
      <c r="D4121" s="208"/>
    </row>
    <row r="4122" spans="4:4">
      <c r="D4122" s="208"/>
    </row>
    <row r="4123" spans="4:4">
      <c r="D4123" s="208"/>
    </row>
    <row r="4124" spans="4:4">
      <c r="D4124" s="208"/>
    </row>
    <row r="4125" spans="4:4">
      <c r="D4125" s="208"/>
    </row>
    <row r="4126" spans="4:4">
      <c r="D4126" s="208"/>
    </row>
    <row r="4127" spans="4:4">
      <c r="D4127" s="208"/>
    </row>
    <row r="4128" spans="4:4">
      <c r="D4128" s="208"/>
    </row>
    <row r="4129" spans="4:4">
      <c r="D4129" s="208"/>
    </row>
    <row r="4130" spans="4:4">
      <c r="D4130" s="208"/>
    </row>
    <row r="4131" spans="4:4">
      <c r="D4131" s="208"/>
    </row>
    <row r="4132" spans="4:4">
      <c r="D4132" s="208"/>
    </row>
    <row r="4133" spans="4:4">
      <c r="D4133" s="208"/>
    </row>
    <row r="4134" spans="4:4">
      <c r="D4134" s="208"/>
    </row>
    <row r="4135" spans="4:4">
      <c r="D4135" s="208"/>
    </row>
    <row r="4136" spans="4:4">
      <c r="D4136" s="208"/>
    </row>
    <row r="4137" spans="4:4">
      <c r="D4137" s="208"/>
    </row>
    <row r="4138" spans="4:4">
      <c r="D4138" s="208"/>
    </row>
    <row r="4139" spans="4:4">
      <c r="D4139" s="208"/>
    </row>
    <row r="4140" spans="4:4">
      <c r="D4140" s="208"/>
    </row>
    <row r="4141" spans="4:4">
      <c r="D4141" s="208"/>
    </row>
    <row r="4142" spans="4:4">
      <c r="D4142" s="208"/>
    </row>
    <row r="4143" spans="4:4">
      <c r="D4143" s="208"/>
    </row>
    <row r="4144" spans="4:4">
      <c r="D4144" s="208"/>
    </row>
    <row r="4145" spans="4:4">
      <c r="D4145" s="208"/>
    </row>
    <row r="4146" spans="4:4">
      <c r="D4146" s="208"/>
    </row>
    <row r="4147" spans="4:4">
      <c r="D4147" s="208"/>
    </row>
    <row r="4148" spans="4:4">
      <c r="D4148" s="208"/>
    </row>
    <row r="4149" spans="4:4">
      <c r="D4149" s="208"/>
    </row>
    <row r="4150" spans="4:4">
      <c r="D4150" s="208"/>
    </row>
    <row r="4151" spans="4:4">
      <c r="D4151" s="208"/>
    </row>
    <row r="4152" spans="4:4">
      <c r="D4152" s="208"/>
    </row>
    <row r="4153" spans="4:4">
      <c r="D4153" s="208"/>
    </row>
    <row r="4154" spans="4:4">
      <c r="D4154" s="208"/>
    </row>
    <row r="4155" spans="4:4">
      <c r="D4155" s="208"/>
    </row>
    <row r="4156" spans="4:4">
      <c r="D4156" s="208"/>
    </row>
    <row r="4157" spans="4:4">
      <c r="D4157" s="208"/>
    </row>
    <row r="4158" spans="4:4">
      <c r="D4158" s="208"/>
    </row>
    <row r="4159" spans="4:4">
      <c r="D4159" s="208"/>
    </row>
    <row r="4160" spans="4:4">
      <c r="D4160" s="208"/>
    </row>
    <row r="4161" spans="4:4">
      <c r="D4161" s="208"/>
    </row>
    <row r="4162" spans="4:4">
      <c r="D4162" s="208"/>
    </row>
    <row r="4163" spans="4:4">
      <c r="D4163" s="208"/>
    </row>
    <row r="4164" spans="4:4">
      <c r="D4164" s="208"/>
    </row>
    <row r="4165" spans="4:4">
      <c r="D4165" s="208"/>
    </row>
    <row r="4166" spans="4:4">
      <c r="D4166" s="208"/>
    </row>
    <row r="4167" spans="4:4">
      <c r="D4167" s="208"/>
    </row>
    <row r="4168" spans="4:4">
      <c r="D4168" s="208"/>
    </row>
    <row r="4169" spans="4:4">
      <c r="D4169" s="208"/>
    </row>
    <row r="4170" spans="4:4">
      <c r="D4170" s="208"/>
    </row>
    <row r="4171" spans="4:4">
      <c r="D4171" s="208"/>
    </row>
    <row r="4172" spans="4:4">
      <c r="D4172" s="208"/>
    </row>
    <row r="4173" spans="4:4">
      <c r="D4173" s="208"/>
    </row>
    <row r="4174" spans="4:4">
      <c r="D4174" s="208"/>
    </row>
    <row r="4175" spans="4:4">
      <c r="D4175" s="208"/>
    </row>
    <row r="4176" spans="4:4">
      <c r="D4176" s="208"/>
    </row>
    <row r="4177" spans="4:4">
      <c r="D4177" s="208"/>
    </row>
    <row r="4178" spans="4:4">
      <c r="D4178" s="208"/>
    </row>
    <row r="4179" spans="4:4">
      <c r="D4179" s="208"/>
    </row>
    <row r="4180" spans="4:4">
      <c r="D4180" s="208"/>
    </row>
    <row r="4181" spans="4:4">
      <c r="D4181" s="208"/>
    </row>
    <row r="4182" spans="4:4">
      <c r="D4182" s="208"/>
    </row>
    <row r="4183" spans="4:4">
      <c r="D4183" s="208"/>
    </row>
    <row r="4184" spans="4:4">
      <c r="D4184" s="208"/>
    </row>
    <row r="4185" spans="4:4">
      <c r="D4185" s="208"/>
    </row>
    <row r="4186" spans="4:4">
      <c r="D4186" s="208"/>
    </row>
    <row r="4187" spans="4:4">
      <c r="D4187" s="208"/>
    </row>
    <row r="4188" spans="4:4">
      <c r="D4188" s="208"/>
    </row>
    <row r="4189" spans="4:4">
      <c r="D4189" s="208"/>
    </row>
    <row r="4190" spans="4:4">
      <c r="D4190" s="208"/>
    </row>
    <row r="4191" spans="4:4">
      <c r="D4191" s="208"/>
    </row>
    <row r="4192" spans="4:4">
      <c r="D4192" s="208"/>
    </row>
    <row r="4193" spans="4:4">
      <c r="D4193" s="208"/>
    </row>
    <row r="4194" spans="4:4">
      <c r="D4194" s="208"/>
    </row>
    <row r="4195" spans="4:4">
      <c r="D4195" s="208"/>
    </row>
    <row r="4196" spans="4:4">
      <c r="D4196" s="208"/>
    </row>
    <row r="4197" spans="4:4">
      <c r="D4197" s="208"/>
    </row>
    <row r="4198" spans="4:4">
      <c r="D4198" s="208"/>
    </row>
    <row r="4199" spans="4:4">
      <c r="D4199" s="208"/>
    </row>
    <row r="4200" spans="4:4">
      <c r="D4200" s="208"/>
    </row>
    <row r="4201" spans="4:4">
      <c r="D4201" s="208"/>
    </row>
    <row r="4202" spans="4:4">
      <c r="D4202" s="208"/>
    </row>
    <row r="4203" spans="4:4">
      <c r="D4203" s="208"/>
    </row>
    <row r="4204" spans="4:4">
      <c r="D4204" s="208"/>
    </row>
    <row r="4205" spans="4:4">
      <c r="D4205" s="208"/>
    </row>
    <row r="4206" spans="4:4">
      <c r="D4206" s="208"/>
    </row>
    <row r="4207" spans="4:4">
      <c r="D4207" s="208"/>
    </row>
    <row r="4208" spans="4:4">
      <c r="D4208" s="208"/>
    </row>
    <row r="4209" spans="4:4">
      <c r="D4209" s="208"/>
    </row>
    <row r="4210" spans="4:4">
      <c r="D4210" s="208"/>
    </row>
    <row r="4211" spans="4:4">
      <c r="D4211" s="208"/>
    </row>
    <row r="4212" spans="4:4">
      <c r="D4212" s="208"/>
    </row>
    <row r="4213" spans="4:4">
      <c r="D4213" s="208"/>
    </row>
    <row r="4214" spans="4:4">
      <c r="D4214" s="208"/>
    </row>
    <row r="4215" spans="4:4">
      <c r="D4215" s="208"/>
    </row>
    <row r="4216" spans="4:4">
      <c r="D4216" s="208"/>
    </row>
    <row r="4217" spans="4:4">
      <c r="D4217" s="208"/>
    </row>
    <row r="4218" spans="4:4">
      <c r="D4218" s="208"/>
    </row>
    <row r="4219" spans="4:4">
      <c r="D4219" s="208"/>
    </row>
    <row r="4220" spans="4:4">
      <c r="D4220" s="208"/>
    </row>
    <row r="4221" spans="4:4">
      <c r="D4221" s="208"/>
    </row>
    <row r="4222" spans="4:4">
      <c r="D4222" s="208"/>
    </row>
    <row r="4223" spans="4:4">
      <c r="D4223" s="208"/>
    </row>
    <row r="4224" spans="4:4">
      <c r="D4224" s="208"/>
    </row>
    <row r="4225" spans="4:4">
      <c r="D4225" s="208"/>
    </row>
    <row r="4226" spans="4:4">
      <c r="D4226" s="208"/>
    </row>
    <row r="4227" spans="4:4">
      <c r="D4227" s="208"/>
    </row>
    <row r="4228" spans="4:4">
      <c r="D4228" s="208"/>
    </row>
    <row r="4229" spans="4:4">
      <c r="D4229" s="208"/>
    </row>
    <row r="4230" spans="4:4">
      <c r="D4230" s="208"/>
    </row>
    <row r="4231" spans="4:4">
      <c r="D4231" s="208"/>
    </row>
    <row r="4232" spans="4:4">
      <c r="D4232" s="208"/>
    </row>
    <row r="4233" spans="4:4">
      <c r="D4233" s="208"/>
    </row>
    <row r="4234" spans="4:4">
      <c r="D4234" s="208"/>
    </row>
    <row r="4235" spans="4:4">
      <c r="D4235" s="208"/>
    </row>
    <row r="4236" spans="4:4">
      <c r="D4236" s="208"/>
    </row>
    <row r="4237" spans="4:4">
      <c r="D4237" s="208"/>
    </row>
    <row r="4238" spans="4:4">
      <c r="D4238" s="208"/>
    </row>
    <row r="4239" spans="4:4">
      <c r="D4239" s="208"/>
    </row>
    <row r="4240" spans="4:4">
      <c r="D4240" s="208"/>
    </row>
    <row r="4241" spans="4:4">
      <c r="D4241" s="208"/>
    </row>
    <row r="4242" spans="4:4">
      <c r="D4242" s="208"/>
    </row>
    <row r="4243" spans="4:4">
      <c r="D4243" s="208"/>
    </row>
    <row r="4244" spans="4:4">
      <c r="D4244" s="208"/>
    </row>
    <row r="4245" spans="4:4">
      <c r="D4245" s="208"/>
    </row>
    <row r="4246" spans="4:4">
      <c r="D4246" s="208"/>
    </row>
    <row r="4247" spans="4:4">
      <c r="D4247" s="208"/>
    </row>
    <row r="4248" spans="4:4">
      <c r="D4248" s="208"/>
    </row>
    <row r="4249" spans="4:4">
      <c r="D4249" s="208"/>
    </row>
    <row r="4250" spans="4:4">
      <c r="D4250" s="208"/>
    </row>
    <row r="4251" spans="4:4">
      <c r="D4251" s="208"/>
    </row>
    <row r="4252" spans="4:4">
      <c r="D4252" s="208"/>
    </row>
    <row r="4253" spans="4:4">
      <c r="D4253" s="208"/>
    </row>
    <row r="4254" spans="4:4">
      <c r="D4254" s="208"/>
    </row>
    <row r="4255" spans="4:4">
      <c r="D4255" s="208"/>
    </row>
    <row r="4256" spans="4:4">
      <c r="D4256" s="208"/>
    </row>
    <row r="4257" spans="4:4">
      <c r="D4257" s="208"/>
    </row>
    <row r="4258" spans="4:4">
      <c r="D4258" s="208"/>
    </row>
    <row r="4259" spans="4:4">
      <c r="D4259" s="208"/>
    </row>
    <row r="4260" spans="4:4">
      <c r="D4260" s="208"/>
    </row>
    <row r="4261" spans="4:4">
      <c r="D4261" s="208"/>
    </row>
    <row r="4262" spans="4:4">
      <c r="D4262" s="208"/>
    </row>
    <row r="4263" spans="4:4">
      <c r="D4263" s="208"/>
    </row>
    <row r="4264" spans="4:4">
      <c r="D4264" s="208"/>
    </row>
    <row r="4265" spans="4:4">
      <c r="D4265" s="208"/>
    </row>
    <row r="4266" spans="4:4">
      <c r="D4266" s="208"/>
    </row>
    <row r="4267" spans="4:4">
      <c r="D4267" s="208"/>
    </row>
    <row r="4268" spans="4:4">
      <c r="D4268" s="208"/>
    </row>
    <row r="4269" spans="4:4">
      <c r="D4269" s="208"/>
    </row>
    <row r="4270" spans="4:4">
      <c r="D4270" s="208"/>
    </row>
    <row r="4271" spans="4:4">
      <c r="D4271" s="208"/>
    </row>
    <row r="4272" spans="4:4">
      <c r="D4272" s="208"/>
    </row>
    <row r="4273" spans="4:4">
      <c r="D4273" s="208"/>
    </row>
    <row r="4274" spans="4:4">
      <c r="D4274" s="208"/>
    </row>
    <row r="4275" spans="4:4">
      <c r="D4275" s="208"/>
    </row>
    <row r="4276" spans="4:4">
      <c r="D4276" s="208"/>
    </row>
    <row r="4277" spans="4:4">
      <c r="D4277" s="208"/>
    </row>
    <row r="4278" spans="4:4">
      <c r="D4278" s="208"/>
    </row>
    <row r="4279" spans="4:4">
      <c r="D4279" s="208"/>
    </row>
    <row r="4280" spans="4:4">
      <c r="D4280" s="208"/>
    </row>
    <row r="4281" spans="4:4">
      <c r="D4281" s="208"/>
    </row>
    <row r="4282" spans="4:4">
      <c r="D4282" s="208"/>
    </row>
    <row r="4283" spans="4:4">
      <c r="D4283" s="208"/>
    </row>
    <row r="4284" spans="4:4">
      <c r="D4284" s="208"/>
    </row>
    <row r="4285" spans="4:4">
      <c r="D4285" s="208"/>
    </row>
    <row r="4286" spans="4:4">
      <c r="D4286" s="208"/>
    </row>
    <row r="4287" spans="4:4">
      <c r="D4287" s="208"/>
    </row>
    <row r="4288" spans="4:4">
      <c r="D4288" s="208"/>
    </row>
    <row r="4289" spans="4:4">
      <c r="D4289" s="208"/>
    </row>
    <row r="4290" spans="4:4">
      <c r="D4290" s="208"/>
    </row>
    <row r="4291" spans="4:4">
      <c r="D4291" s="208"/>
    </row>
    <row r="4292" spans="4:4">
      <c r="D4292" s="208"/>
    </row>
    <row r="4293" spans="4:4">
      <c r="D4293" s="208"/>
    </row>
    <row r="4294" spans="4:4">
      <c r="D4294" s="208"/>
    </row>
    <row r="4295" spans="4:4">
      <c r="D4295" s="208"/>
    </row>
    <row r="4296" spans="4:4">
      <c r="D4296" s="208"/>
    </row>
    <row r="4297" spans="4:4">
      <c r="D4297" s="208"/>
    </row>
    <row r="4298" spans="4:4">
      <c r="D4298" s="208"/>
    </row>
    <row r="4299" spans="4:4">
      <c r="D4299" s="208"/>
    </row>
    <row r="4300" spans="4:4">
      <c r="D4300" s="208"/>
    </row>
    <row r="4301" spans="4:4">
      <c r="D4301" s="208"/>
    </row>
    <row r="4302" spans="4:4">
      <c r="D4302" s="208"/>
    </row>
    <row r="4303" spans="4:4">
      <c r="D4303" s="208"/>
    </row>
    <row r="4304" spans="4:4">
      <c r="D4304" s="208"/>
    </row>
    <row r="4305" spans="4:4">
      <c r="D4305" s="208"/>
    </row>
    <row r="4306" spans="4:4">
      <c r="D4306" s="208"/>
    </row>
    <row r="4307" spans="4:4">
      <c r="D4307" s="208"/>
    </row>
    <row r="4308" spans="4:4">
      <c r="D4308" s="208"/>
    </row>
    <row r="4309" spans="4:4">
      <c r="D4309" s="208"/>
    </row>
    <row r="4310" spans="4:4">
      <c r="D4310" s="208"/>
    </row>
    <row r="4311" spans="4:4">
      <c r="D4311" s="208"/>
    </row>
    <row r="4312" spans="4:4">
      <c r="D4312" s="208"/>
    </row>
    <row r="4313" spans="4:4">
      <c r="D4313" s="208"/>
    </row>
    <row r="4314" spans="4:4">
      <c r="D4314" s="208"/>
    </row>
    <row r="4315" spans="4:4">
      <c r="D4315" s="208"/>
    </row>
    <row r="4316" spans="4:4">
      <c r="D4316" s="208"/>
    </row>
    <row r="4317" spans="4:4">
      <c r="D4317" s="208"/>
    </row>
    <row r="4318" spans="4:4">
      <c r="D4318" s="208"/>
    </row>
    <row r="4319" spans="4:4">
      <c r="D4319" s="208"/>
    </row>
    <row r="4320" spans="4:4">
      <c r="D4320" s="208"/>
    </row>
    <row r="4321" spans="4:4">
      <c r="D4321" s="208"/>
    </row>
    <row r="4322" spans="4:4">
      <c r="D4322" s="208"/>
    </row>
    <row r="4323" spans="4:4">
      <c r="D4323" s="208"/>
    </row>
    <row r="4324" spans="4:4">
      <c r="D4324" s="208"/>
    </row>
    <row r="4325" spans="4:4">
      <c r="D4325" s="208"/>
    </row>
    <row r="4326" spans="4:4">
      <c r="D4326" s="208"/>
    </row>
    <row r="4327" spans="4:4">
      <c r="D4327" s="208"/>
    </row>
    <row r="4328" spans="4:4">
      <c r="D4328" s="208"/>
    </row>
    <row r="4329" spans="4:4">
      <c r="D4329" s="208"/>
    </row>
    <row r="4330" spans="4:4">
      <c r="D4330" s="208"/>
    </row>
    <row r="4331" spans="4:4">
      <c r="D4331" s="208"/>
    </row>
    <row r="4332" spans="4:4">
      <c r="D4332" s="208"/>
    </row>
    <row r="4333" spans="4:4">
      <c r="D4333" s="208"/>
    </row>
    <row r="4334" spans="4:4">
      <c r="D4334" s="208"/>
    </row>
    <row r="4335" spans="4:4">
      <c r="D4335" s="208"/>
    </row>
    <row r="4336" spans="4:4">
      <c r="D4336" s="208"/>
    </row>
    <row r="4337" spans="4:4">
      <c r="D4337" s="208"/>
    </row>
    <row r="4338" spans="4:4">
      <c r="D4338" s="208"/>
    </row>
    <row r="4339" spans="4:4">
      <c r="D4339" s="208"/>
    </row>
    <row r="4340" spans="4:4">
      <c r="D4340" s="208"/>
    </row>
    <row r="4341" spans="4:4">
      <c r="D4341" s="208"/>
    </row>
    <row r="4342" spans="4:4">
      <c r="D4342" s="208"/>
    </row>
    <row r="4343" spans="4:4">
      <c r="D4343" s="208"/>
    </row>
    <row r="4344" spans="4:4">
      <c r="D4344" s="208"/>
    </row>
    <row r="4345" spans="4:4">
      <c r="D4345" s="208"/>
    </row>
    <row r="4346" spans="4:4">
      <c r="D4346" s="208"/>
    </row>
    <row r="4347" spans="4:4">
      <c r="D4347" s="208"/>
    </row>
    <row r="4348" spans="4:4">
      <c r="D4348" s="208"/>
    </row>
    <row r="4349" spans="4:4">
      <c r="D4349" s="208"/>
    </row>
    <row r="4350" spans="4:4">
      <c r="D4350" s="208"/>
    </row>
    <row r="4351" spans="4:4">
      <c r="D4351" s="208"/>
    </row>
    <row r="4352" spans="4:4">
      <c r="D4352" s="208"/>
    </row>
    <row r="4353" spans="4:4">
      <c r="D4353" s="208"/>
    </row>
    <row r="4354" spans="4:4">
      <c r="D4354" s="208"/>
    </row>
    <row r="4355" spans="4:4">
      <c r="D4355" s="208"/>
    </row>
    <row r="4356" spans="4:4">
      <c r="D4356" s="208"/>
    </row>
    <row r="4357" spans="4:4">
      <c r="D4357" s="208"/>
    </row>
    <row r="4358" spans="4:4">
      <c r="D4358" s="208"/>
    </row>
    <row r="4359" spans="4:4">
      <c r="D4359" s="208"/>
    </row>
    <row r="4360" spans="4:4">
      <c r="D4360" s="208"/>
    </row>
    <row r="4361" spans="4:4">
      <c r="D4361" s="208"/>
    </row>
    <row r="4362" spans="4:4">
      <c r="D4362" s="208"/>
    </row>
    <row r="4363" spans="4:4">
      <c r="D4363" s="208"/>
    </row>
    <row r="4364" spans="4:4">
      <c r="D4364" s="208"/>
    </row>
    <row r="4365" spans="4:4">
      <c r="D4365" s="208"/>
    </row>
    <row r="4366" spans="4:4">
      <c r="D4366" s="208"/>
    </row>
    <row r="4367" spans="4:4">
      <c r="D4367" s="208"/>
    </row>
    <row r="4368" spans="4:4">
      <c r="D4368" s="208"/>
    </row>
    <row r="4369" spans="4:4">
      <c r="D4369" s="208"/>
    </row>
    <row r="4370" spans="4:4">
      <c r="D4370" s="208"/>
    </row>
    <row r="4371" spans="4:4">
      <c r="D4371" s="208"/>
    </row>
    <row r="4372" spans="4:4">
      <c r="D4372" s="208"/>
    </row>
    <row r="4373" spans="4:4">
      <c r="D4373" s="208"/>
    </row>
    <row r="4374" spans="4:4">
      <c r="D4374" s="208"/>
    </row>
    <row r="4375" spans="4:4">
      <c r="D4375" s="208"/>
    </row>
    <row r="4376" spans="4:4">
      <c r="D4376" s="208"/>
    </row>
    <row r="4377" spans="4:4">
      <c r="D4377" s="208"/>
    </row>
    <row r="4378" spans="4:4">
      <c r="D4378" s="208"/>
    </row>
    <row r="4379" spans="4:4">
      <c r="D4379" s="208"/>
    </row>
    <row r="4380" spans="4:4">
      <c r="D4380" s="208"/>
    </row>
    <row r="4381" spans="4:4">
      <c r="D4381" s="208"/>
    </row>
    <row r="4382" spans="4:4">
      <c r="D4382" s="208"/>
    </row>
    <row r="4383" spans="4:4">
      <c r="D4383" s="208"/>
    </row>
    <row r="4384" spans="4:4">
      <c r="D4384" s="208"/>
    </row>
    <row r="4385" spans="4:4">
      <c r="D4385" s="208"/>
    </row>
    <row r="4386" spans="4:4">
      <c r="D4386" s="208"/>
    </row>
    <row r="4387" spans="4:4">
      <c r="D4387" s="208"/>
    </row>
    <row r="4388" spans="4:4">
      <c r="D4388" s="208"/>
    </row>
    <row r="4389" spans="4:4">
      <c r="D4389" s="208"/>
    </row>
    <row r="4390" spans="4:4">
      <c r="D4390" s="208"/>
    </row>
    <row r="4391" spans="4:4">
      <c r="D4391" s="208"/>
    </row>
    <row r="4392" spans="4:4">
      <c r="D4392" s="208"/>
    </row>
    <row r="4393" spans="4:4">
      <c r="D4393" s="208"/>
    </row>
    <row r="4394" spans="4:4">
      <c r="D4394" s="208"/>
    </row>
    <row r="4395" spans="4:4">
      <c r="D4395" s="208"/>
    </row>
    <row r="4396" spans="4:4">
      <c r="D4396" s="208"/>
    </row>
    <row r="4397" spans="4:4">
      <c r="D4397" s="208"/>
    </row>
    <row r="4398" spans="4:4">
      <c r="D4398" s="208"/>
    </row>
    <row r="4399" spans="4:4">
      <c r="D4399" s="208"/>
    </row>
    <row r="4400" spans="4:4">
      <c r="D4400" s="208"/>
    </row>
    <row r="4401" spans="4:4">
      <c r="D4401" s="208"/>
    </row>
    <row r="4402" spans="4:4">
      <c r="D4402" s="208"/>
    </row>
    <row r="4403" spans="4:4">
      <c r="D4403" s="208"/>
    </row>
    <row r="4404" spans="4:4">
      <c r="D4404" s="208"/>
    </row>
    <row r="4405" spans="4:4">
      <c r="D4405" s="208"/>
    </row>
    <row r="4406" spans="4:4">
      <c r="D4406" s="208"/>
    </row>
    <row r="4407" spans="4:4">
      <c r="D4407" s="208"/>
    </row>
    <row r="4408" spans="4:4">
      <c r="D4408" s="208"/>
    </row>
    <row r="4409" spans="4:4">
      <c r="D4409" s="208"/>
    </row>
    <row r="4410" spans="4:4">
      <c r="D4410" s="208"/>
    </row>
    <row r="4411" spans="4:4">
      <c r="D4411" s="208"/>
    </row>
    <row r="4412" spans="4:4">
      <c r="D4412" s="208"/>
    </row>
    <row r="4413" spans="4:4">
      <c r="D4413" s="208"/>
    </row>
    <row r="4414" spans="4:4">
      <c r="D4414" s="208"/>
    </row>
    <row r="4415" spans="4:4">
      <c r="D4415" s="208"/>
    </row>
    <row r="4416" spans="4:4">
      <c r="D4416" s="208"/>
    </row>
    <row r="4417" spans="4:4">
      <c r="D4417" s="208"/>
    </row>
    <row r="4418" spans="4:4">
      <c r="D4418" s="208"/>
    </row>
    <row r="4419" spans="4:4">
      <c r="D4419" s="208"/>
    </row>
    <row r="4420" spans="4:4">
      <c r="D4420" s="208"/>
    </row>
    <row r="4421" spans="4:4">
      <c r="D4421" s="208"/>
    </row>
    <row r="4422" spans="4:4">
      <c r="D4422" s="208"/>
    </row>
    <row r="4423" spans="4:4">
      <c r="D4423" s="208"/>
    </row>
    <row r="4424" spans="4:4">
      <c r="D4424" s="208"/>
    </row>
    <row r="4425" spans="4:4">
      <c r="D4425" s="208"/>
    </row>
    <row r="4426" spans="4:4">
      <c r="D4426" s="208"/>
    </row>
    <row r="4427" spans="4:4">
      <c r="D4427" s="208"/>
    </row>
    <row r="4428" spans="4:4">
      <c r="D4428" s="208"/>
    </row>
    <row r="4429" spans="4:4">
      <c r="D4429" s="208"/>
    </row>
    <row r="4430" spans="4:4">
      <c r="D4430" s="208"/>
    </row>
    <row r="4431" spans="4:4">
      <c r="D4431" s="208"/>
    </row>
    <row r="4432" spans="4:4">
      <c r="D4432" s="208"/>
    </row>
    <row r="4433" spans="4:4">
      <c r="D4433" s="208"/>
    </row>
    <row r="4434" spans="4:4">
      <c r="D4434" s="208"/>
    </row>
    <row r="4435" spans="4:4">
      <c r="D4435" s="208"/>
    </row>
    <row r="4436" spans="4:4">
      <c r="D4436" s="208"/>
    </row>
    <row r="4437" spans="4:4">
      <c r="D4437" s="208"/>
    </row>
    <row r="4438" spans="4:4">
      <c r="D4438" s="208"/>
    </row>
    <row r="4439" spans="4:4">
      <c r="D4439" s="208"/>
    </row>
    <row r="4440" spans="4:4">
      <c r="D4440" s="208"/>
    </row>
    <row r="4441" spans="4:4">
      <c r="D4441" s="208"/>
    </row>
    <row r="4442" spans="4:4">
      <c r="D4442" s="208"/>
    </row>
    <row r="4443" spans="4:4">
      <c r="D4443" s="208"/>
    </row>
    <row r="4444" spans="4:4">
      <c r="D4444" s="208"/>
    </row>
    <row r="4445" spans="4:4">
      <c r="D4445" s="208"/>
    </row>
    <row r="4446" spans="4:4">
      <c r="D4446" s="208"/>
    </row>
    <row r="4447" spans="4:4">
      <c r="D4447" s="208"/>
    </row>
    <row r="4448" spans="4:4">
      <c r="D4448" s="208"/>
    </row>
    <row r="4449" spans="4:4">
      <c r="D4449" s="208"/>
    </row>
    <row r="4450" spans="4:4">
      <c r="D4450" s="208"/>
    </row>
    <row r="4451" spans="4:4">
      <c r="D4451" s="208"/>
    </row>
    <row r="4452" spans="4:4">
      <c r="D4452" s="208"/>
    </row>
    <row r="4453" spans="4:4">
      <c r="D4453" s="208"/>
    </row>
    <row r="4454" spans="4:4">
      <c r="D4454" s="208"/>
    </row>
    <row r="4455" spans="4:4">
      <c r="D4455" s="208"/>
    </row>
    <row r="4456" spans="4:4">
      <c r="D4456" s="208"/>
    </row>
    <row r="4457" spans="4:4">
      <c r="D4457" s="208"/>
    </row>
    <row r="4458" spans="4:4">
      <c r="D4458" s="208"/>
    </row>
    <row r="4459" spans="4:4">
      <c r="D4459" s="208"/>
    </row>
    <row r="4460" spans="4:4">
      <c r="D4460" s="208"/>
    </row>
    <row r="4461" spans="4:4">
      <c r="D4461" s="208"/>
    </row>
    <row r="4462" spans="4:4">
      <c r="D4462" s="208"/>
    </row>
    <row r="4463" spans="4:4">
      <c r="D4463" s="208"/>
    </row>
    <row r="4464" spans="4:4">
      <c r="D4464" s="208"/>
    </row>
    <row r="4465" spans="4:4">
      <c r="D4465" s="208"/>
    </row>
    <row r="4466" spans="4:4">
      <c r="D4466" s="208"/>
    </row>
    <row r="4467" spans="4:4">
      <c r="D4467" s="208"/>
    </row>
    <row r="4468" spans="4:4">
      <c r="D4468" s="208"/>
    </row>
    <row r="4469" spans="4:4">
      <c r="D4469" s="208"/>
    </row>
    <row r="4470" spans="4:4">
      <c r="D4470" s="208"/>
    </row>
    <row r="4471" spans="4:4">
      <c r="D4471" s="208"/>
    </row>
    <row r="4472" spans="4:4">
      <c r="D4472" s="208"/>
    </row>
    <row r="4473" spans="4:4">
      <c r="D4473" s="208"/>
    </row>
    <row r="4474" spans="4:4">
      <c r="D4474" s="208"/>
    </row>
    <row r="4475" spans="4:4">
      <c r="D4475" s="208"/>
    </row>
    <row r="4476" spans="4:4">
      <c r="D4476" s="208"/>
    </row>
    <row r="4477" spans="4:4">
      <c r="D4477" s="208"/>
    </row>
    <row r="4478" spans="4:4">
      <c r="D4478" s="208"/>
    </row>
    <row r="4479" spans="4:4">
      <c r="D4479" s="208"/>
    </row>
    <row r="4480" spans="4:4">
      <c r="D4480" s="208"/>
    </row>
    <row r="4481" spans="4:4">
      <c r="D4481" s="208"/>
    </row>
    <row r="4482" spans="4:4">
      <c r="D4482" s="208"/>
    </row>
    <row r="4483" spans="4:4">
      <c r="D4483" s="208"/>
    </row>
    <row r="4484" spans="4:4">
      <c r="D4484" s="208"/>
    </row>
    <row r="4485" spans="4:4">
      <c r="D4485" s="208"/>
    </row>
    <row r="4486" spans="4:4">
      <c r="D4486" s="208"/>
    </row>
    <row r="4487" spans="4:4">
      <c r="D4487" s="208"/>
    </row>
    <row r="4488" spans="4:4">
      <c r="D4488" s="208"/>
    </row>
    <row r="4489" spans="4:4">
      <c r="D4489" s="208"/>
    </row>
    <row r="4490" spans="4:4">
      <c r="D4490" s="208"/>
    </row>
    <row r="4491" spans="4:4">
      <c r="D4491" s="208"/>
    </row>
    <row r="4492" spans="4:4">
      <c r="D4492" s="208"/>
    </row>
    <row r="4493" spans="4:4">
      <c r="D4493" s="208"/>
    </row>
    <row r="4494" spans="4:4">
      <c r="D4494" s="208"/>
    </row>
    <row r="4495" spans="4:4">
      <c r="D4495" s="208"/>
    </row>
    <row r="4496" spans="4:4">
      <c r="D4496" s="208"/>
    </row>
    <row r="4497" spans="4:4">
      <c r="D4497" s="208"/>
    </row>
    <row r="4498" spans="4:4">
      <c r="D4498" s="208"/>
    </row>
    <row r="4499" spans="4:4">
      <c r="D4499" s="208"/>
    </row>
    <row r="4500" spans="4:4">
      <c r="D4500" s="208"/>
    </row>
    <row r="4501" spans="4:4">
      <c r="D4501" s="208"/>
    </row>
    <row r="4502" spans="4:4">
      <c r="D4502" s="208"/>
    </row>
    <row r="4503" spans="4:4">
      <c r="D4503" s="208"/>
    </row>
    <row r="4504" spans="4:4">
      <c r="D4504" s="208"/>
    </row>
    <row r="4505" spans="4:4">
      <c r="D4505" s="208"/>
    </row>
    <row r="4506" spans="4:4">
      <c r="D4506" s="208"/>
    </row>
    <row r="4507" spans="4:4">
      <c r="D4507" s="208"/>
    </row>
    <row r="4508" spans="4:4">
      <c r="D4508" s="208"/>
    </row>
    <row r="4509" spans="4:4">
      <c r="D4509" s="208"/>
    </row>
    <row r="4510" spans="4:4">
      <c r="D4510" s="208"/>
    </row>
    <row r="4511" spans="4:4">
      <c r="D4511" s="208"/>
    </row>
    <row r="4512" spans="4:4">
      <c r="D4512" s="208"/>
    </row>
    <row r="4513" spans="4:4">
      <c r="D4513" s="208"/>
    </row>
    <row r="4514" spans="4:4">
      <c r="D4514" s="208"/>
    </row>
    <row r="4515" spans="4:4">
      <c r="D4515" s="208"/>
    </row>
    <row r="4516" spans="4:4">
      <c r="D4516" s="208"/>
    </row>
    <row r="4517" spans="4:4">
      <c r="D4517" s="208"/>
    </row>
    <row r="4518" spans="4:4">
      <c r="D4518" s="208"/>
    </row>
    <row r="4519" spans="4:4">
      <c r="D4519" s="208"/>
    </row>
    <row r="4520" spans="4:4">
      <c r="D4520" s="208"/>
    </row>
    <row r="4521" spans="4:4">
      <c r="D4521" s="208"/>
    </row>
    <row r="4522" spans="4:4">
      <c r="D4522" s="208"/>
    </row>
    <row r="4523" spans="4:4">
      <c r="D4523" s="208"/>
    </row>
    <row r="4524" spans="4:4">
      <c r="D4524" s="208"/>
    </row>
    <row r="4525" spans="4:4">
      <c r="D4525" s="208"/>
    </row>
    <row r="4526" spans="4:4">
      <c r="D4526" s="208"/>
    </row>
    <row r="4527" spans="4:4">
      <c r="D4527" s="208"/>
    </row>
    <row r="4528" spans="4:4">
      <c r="D4528" s="208"/>
    </row>
    <row r="4529" spans="4:4">
      <c r="D4529" s="208"/>
    </row>
    <row r="4530" spans="4:4">
      <c r="D4530" s="208"/>
    </row>
    <row r="4531" spans="4:4">
      <c r="D4531" s="208"/>
    </row>
    <row r="4532" spans="4:4">
      <c r="D4532" s="208"/>
    </row>
    <row r="4533" spans="4:4">
      <c r="D4533" s="208"/>
    </row>
    <row r="4534" spans="4:4">
      <c r="D4534" s="208"/>
    </row>
    <row r="4535" spans="4:4">
      <c r="D4535" s="208"/>
    </row>
    <row r="4536" spans="4:4">
      <c r="D4536" s="208"/>
    </row>
    <row r="4537" spans="4:4">
      <c r="D4537" s="208"/>
    </row>
    <row r="4538" spans="4:4">
      <c r="D4538" s="208"/>
    </row>
    <row r="4539" spans="4:4">
      <c r="D4539" s="208"/>
    </row>
    <row r="4540" spans="4:4">
      <c r="D4540" s="208"/>
    </row>
    <row r="4541" spans="4:4">
      <c r="D4541" s="208"/>
    </row>
    <row r="4542" spans="4:4">
      <c r="D4542" s="208"/>
    </row>
    <row r="4543" spans="4:4">
      <c r="D4543" s="208"/>
    </row>
    <row r="4544" spans="4:4">
      <c r="D4544" s="208"/>
    </row>
    <row r="4545" spans="4:4">
      <c r="D4545" s="208"/>
    </row>
    <row r="4546" spans="4:4">
      <c r="D4546" s="208"/>
    </row>
    <row r="4547" spans="4:4">
      <c r="D4547" s="208"/>
    </row>
    <row r="4548" spans="4:4">
      <c r="D4548" s="208"/>
    </row>
    <row r="4549" spans="4:4">
      <c r="D4549" s="208"/>
    </row>
    <row r="4550" spans="4:4">
      <c r="D4550" s="208"/>
    </row>
    <row r="4551" spans="4:4">
      <c r="D4551" s="208"/>
    </row>
    <row r="4552" spans="4:4">
      <c r="D4552" s="208"/>
    </row>
    <row r="4553" spans="4:4">
      <c r="D4553" s="208"/>
    </row>
    <row r="4554" spans="4:4">
      <c r="D4554" s="208"/>
    </row>
    <row r="4555" spans="4:4">
      <c r="D4555" s="208"/>
    </row>
    <row r="4556" spans="4:4">
      <c r="D4556" s="208"/>
    </row>
    <row r="4557" spans="4:4">
      <c r="D4557" s="208"/>
    </row>
    <row r="4558" spans="4:4">
      <c r="D4558" s="208"/>
    </row>
    <row r="4559" spans="4:4">
      <c r="D4559" s="208"/>
    </row>
    <row r="4560" spans="4:4">
      <c r="D4560" s="208"/>
    </row>
    <row r="4561" spans="4:4">
      <c r="D4561" s="208"/>
    </row>
    <row r="4562" spans="4:4">
      <c r="D4562" s="208"/>
    </row>
    <row r="4563" spans="4:4">
      <c r="D4563" s="208"/>
    </row>
    <row r="4564" spans="4:4">
      <c r="D4564" s="208"/>
    </row>
    <row r="4565" spans="4:4">
      <c r="D4565" s="208"/>
    </row>
    <row r="4566" spans="4:4">
      <c r="D4566" s="208"/>
    </row>
    <row r="4567" spans="4:4">
      <c r="D4567" s="208"/>
    </row>
    <row r="4568" spans="4:4">
      <c r="D4568" s="208"/>
    </row>
    <row r="4569" spans="4:4">
      <c r="D4569" s="208"/>
    </row>
    <row r="4570" spans="4:4">
      <c r="D4570" s="208"/>
    </row>
    <row r="4571" spans="4:4">
      <c r="D4571" s="208"/>
    </row>
    <row r="4572" spans="4:4">
      <c r="D4572" s="208"/>
    </row>
    <row r="4573" spans="4:4">
      <c r="D4573" s="208"/>
    </row>
    <row r="4574" spans="4:4">
      <c r="D4574" s="208"/>
    </row>
    <row r="4575" spans="4:4">
      <c r="D4575" s="208"/>
    </row>
    <row r="4576" spans="4:4">
      <c r="D4576" s="208"/>
    </row>
    <row r="4577" spans="4:4">
      <c r="D4577" s="208"/>
    </row>
    <row r="4578" spans="4:4">
      <c r="D4578" s="208"/>
    </row>
    <row r="4579" spans="4:4">
      <c r="D4579" s="208"/>
    </row>
    <row r="4580" spans="4:4">
      <c r="D4580" s="208"/>
    </row>
    <row r="4581" spans="4:4">
      <c r="D4581" s="208"/>
    </row>
    <row r="4582" spans="4:4">
      <c r="D4582" s="208"/>
    </row>
    <row r="4583" spans="4:4">
      <c r="D4583" s="208"/>
    </row>
    <row r="4584" spans="4:4">
      <c r="D4584" s="208"/>
    </row>
    <row r="4585" spans="4:4">
      <c r="D4585" s="208"/>
    </row>
    <row r="4586" spans="4:4">
      <c r="D4586" s="208"/>
    </row>
    <row r="4587" spans="4:4">
      <c r="D4587" s="208"/>
    </row>
    <row r="4588" spans="4:4">
      <c r="D4588" s="208"/>
    </row>
    <row r="4589" spans="4:4">
      <c r="D4589" s="208"/>
    </row>
    <row r="4590" spans="4:4">
      <c r="D4590" s="208"/>
    </row>
    <row r="4591" spans="4:4">
      <c r="D4591" s="208"/>
    </row>
    <row r="4592" spans="4:4">
      <c r="D4592" s="208"/>
    </row>
    <row r="4593" spans="4:4">
      <c r="D4593" s="208"/>
    </row>
    <row r="4594" spans="4:4">
      <c r="D4594" s="208"/>
    </row>
    <row r="4595" spans="4:4">
      <c r="D4595" s="208"/>
    </row>
    <row r="4596" spans="4:4">
      <c r="D4596" s="208"/>
    </row>
    <row r="4597" spans="4:4">
      <c r="D4597" s="208"/>
    </row>
    <row r="4598" spans="4:4">
      <c r="D4598" s="208"/>
    </row>
    <row r="4599" spans="4:4">
      <c r="D4599" s="208"/>
    </row>
    <row r="4600" spans="4:4">
      <c r="D4600" s="208"/>
    </row>
    <row r="4601" spans="4:4">
      <c r="D4601" s="208"/>
    </row>
    <row r="4602" spans="4:4">
      <c r="D4602" s="208"/>
    </row>
    <row r="4603" spans="4:4">
      <c r="D4603" s="208"/>
    </row>
    <row r="4604" spans="4:4">
      <c r="D4604" s="208"/>
    </row>
    <row r="4605" spans="4:4">
      <c r="D4605" s="208"/>
    </row>
    <row r="4606" spans="4:4">
      <c r="D4606" s="208"/>
    </row>
    <row r="4607" spans="4:4">
      <c r="D4607" s="208"/>
    </row>
    <row r="4608" spans="4:4">
      <c r="D4608" s="208"/>
    </row>
    <row r="4609" spans="4:4">
      <c r="D4609" s="208"/>
    </row>
    <row r="4610" spans="4:4">
      <c r="D4610" s="208"/>
    </row>
    <row r="4611" spans="4:4">
      <c r="D4611" s="208"/>
    </row>
    <row r="4612" spans="4:4">
      <c r="D4612" s="208"/>
    </row>
    <row r="4613" spans="4:4">
      <c r="D4613" s="208"/>
    </row>
    <row r="4614" spans="4:4">
      <c r="D4614" s="208"/>
    </row>
    <row r="4615" spans="4:4">
      <c r="D4615" s="208"/>
    </row>
    <row r="4616" spans="4:4">
      <c r="D4616" s="208"/>
    </row>
    <row r="4617" spans="4:4">
      <c r="D4617" s="208"/>
    </row>
    <row r="4618" spans="4:4">
      <c r="D4618" s="208"/>
    </row>
    <row r="4619" spans="4:4">
      <c r="D4619" s="208"/>
    </row>
    <row r="4620" spans="4:4">
      <c r="D4620" s="208"/>
    </row>
    <row r="4621" spans="4:4">
      <c r="D4621" s="208"/>
    </row>
    <row r="4622" spans="4:4">
      <c r="D4622" s="208"/>
    </row>
    <row r="4623" spans="4:4">
      <c r="D4623" s="208"/>
    </row>
    <row r="4624" spans="4:4">
      <c r="D4624" s="208"/>
    </row>
    <row r="4625" spans="4:4">
      <c r="D4625" s="208"/>
    </row>
    <row r="4626" spans="4:4">
      <c r="D4626" s="208"/>
    </row>
    <row r="4627" spans="4:4">
      <c r="D4627" s="208"/>
    </row>
    <row r="4628" spans="4:4">
      <c r="D4628" s="208"/>
    </row>
    <row r="4629" spans="4:4">
      <c r="D4629" s="208"/>
    </row>
    <row r="4630" spans="4:4">
      <c r="D4630" s="208"/>
    </row>
    <row r="4631" spans="4:4">
      <c r="D4631" s="208"/>
    </row>
    <row r="4632" spans="4:4">
      <c r="D4632" s="208"/>
    </row>
    <row r="4633" spans="4:4">
      <c r="D4633" s="208"/>
    </row>
    <row r="4634" spans="4:4">
      <c r="D4634" s="208"/>
    </row>
    <row r="4635" spans="4:4">
      <c r="D4635" s="208"/>
    </row>
    <row r="4636" spans="4:4">
      <c r="D4636" s="208"/>
    </row>
    <row r="4637" spans="4:4">
      <c r="D4637" s="208"/>
    </row>
    <row r="4638" spans="4:4">
      <c r="D4638" s="208"/>
    </row>
    <row r="4639" spans="4:4">
      <c r="D4639" s="208"/>
    </row>
    <row r="4640" spans="4:4">
      <c r="D4640" s="208"/>
    </row>
    <row r="4641" spans="4:4">
      <c r="D4641" s="208"/>
    </row>
    <row r="4642" spans="4:4">
      <c r="D4642" s="208"/>
    </row>
    <row r="4643" spans="4:4">
      <c r="D4643" s="208"/>
    </row>
    <row r="4644" spans="4:4">
      <c r="D4644" s="208"/>
    </row>
    <row r="4645" spans="4:4">
      <c r="D4645" s="208"/>
    </row>
    <row r="4646" spans="4:4">
      <c r="D4646" s="208"/>
    </row>
    <row r="4647" spans="4:4">
      <c r="D4647" s="208"/>
    </row>
    <row r="4648" spans="4:4">
      <c r="D4648" s="208"/>
    </row>
    <row r="4649" spans="4:4">
      <c r="D4649" s="208"/>
    </row>
    <row r="4650" spans="4:4">
      <c r="D4650" s="208"/>
    </row>
    <row r="4651" spans="4:4">
      <c r="D4651" s="208"/>
    </row>
    <row r="4652" spans="4:4">
      <c r="D4652" s="208"/>
    </row>
    <row r="4653" spans="4:4">
      <c r="D4653" s="208"/>
    </row>
    <row r="4654" spans="4:4">
      <c r="D4654" s="208"/>
    </row>
    <row r="4655" spans="4:4">
      <c r="D4655" s="208"/>
    </row>
    <row r="4656" spans="4:4">
      <c r="D4656" s="208"/>
    </row>
    <row r="4657" spans="4:4">
      <c r="D4657" s="208"/>
    </row>
    <row r="4658" spans="4:4">
      <c r="D4658" s="208"/>
    </row>
    <row r="4659" spans="4:4">
      <c r="D4659" s="208"/>
    </row>
    <row r="4660" spans="4:4">
      <c r="D4660" s="208"/>
    </row>
    <row r="4661" spans="4:4">
      <c r="D4661" s="208"/>
    </row>
    <row r="4662" spans="4:4">
      <c r="D4662" s="208"/>
    </row>
    <row r="4663" spans="4:4">
      <c r="D4663" s="208"/>
    </row>
    <row r="4664" spans="4:4">
      <c r="D4664" s="208"/>
    </row>
    <row r="4665" spans="4:4">
      <c r="D4665" s="208"/>
    </row>
    <row r="4666" spans="4:4">
      <c r="D4666" s="208"/>
    </row>
    <row r="4667" spans="4:4">
      <c r="D4667" s="208"/>
    </row>
    <row r="4668" spans="4:4">
      <c r="D4668" s="208"/>
    </row>
    <row r="4669" spans="4:4">
      <c r="D4669" s="208"/>
    </row>
    <row r="4670" spans="4:4">
      <c r="D4670" s="208"/>
    </row>
    <row r="4671" spans="4:4">
      <c r="D4671" s="208"/>
    </row>
    <row r="4672" spans="4:4">
      <c r="D4672" s="208"/>
    </row>
    <row r="4673" spans="4:4">
      <c r="D4673" s="208"/>
    </row>
    <row r="4674" spans="4:4">
      <c r="D4674" s="208"/>
    </row>
    <row r="4675" spans="4:4">
      <c r="D4675" s="208"/>
    </row>
    <row r="4676" spans="4:4">
      <c r="D4676" s="208"/>
    </row>
    <row r="4677" spans="4:4">
      <c r="D4677" s="208"/>
    </row>
    <row r="4678" spans="4:4">
      <c r="D4678" s="208"/>
    </row>
    <row r="4679" spans="4:4">
      <c r="D4679" s="208"/>
    </row>
    <row r="4680" spans="4:4">
      <c r="D4680" s="208"/>
    </row>
    <row r="4681" spans="4:4">
      <c r="D4681" s="208"/>
    </row>
    <row r="4682" spans="4:4">
      <c r="D4682" s="208"/>
    </row>
    <row r="4683" spans="4:4">
      <c r="D4683" s="208"/>
    </row>
    <row r="4684" spans="4:4">
      <c r="D4684" s="208"/>
    </row>
    <row r="4685" spans="4:4">
      <c r="D4685" s="208"/>
    </row>
    <row r="4686" spans="4:4">
      <c r="D4686" s="208"/>
    </row>
    <row r="4687" spans="4:4">
      <c r="D4687" s="208"/>
    </row>
    <row r="4688" spans="4:4">
      <c r="D4688" s="208"/>
    </row>
    <row r="4689" spans="4:4">
      <c r="D4689" s="208"/>
    </row>
    <row r="4690" spans="4:4">
      <c r="D4690" s="208"/>
    </row>
    <row r="4691" spans="4:4">
      <c r="D4691" s="208"/>
    </row>
    <row r="4692" spans="4:4">
      <c r="D4692" s="208"/>
    </row>
    <row r="4693" spans="4:4">
      <c r="D4693" s="208"/>
    </row>
    <row r="4694" spans="4:4">
      <c r="D4694" s="208"/>
    </row>
    <row r="4695" spans="4:4">
      <c r="D4695" s="208"/>
    </row>
    <row r="4696" spans="4:4">
      <c r="D4696" s="208"/>
    </row>
    <row r="4697" spans="4:4">
      <c r="D4697" s="208"/>
    </row>
    <row r="4698" spans="4:4">
      <c r="D4698" s="208"/>
    </row>
    <row r="4699" spans="4:4">
      <c r="D4699" s="208"/>
    </row>
    <row r="4700" spans="4:4">
      <c r="D4700" s="208"/>
    </row>
    <row r="4701" spans="4:4">
      <c r="D4701" s="208"/>
    </row>
    <row r="4702" spans="4:4">
      <c r="D4702" s="208"/>
    </row>
    <row r="4703" spans="4:4">
      <c r="D4703" s="208"/>
    </row>
    <row r="4704" spans="4:4">
      <c r="D4704" s="208"/>
    </row>
    <row r="4705" spans="4:4">
      <c r="D4705" s="208"/>
    </row>
    <row r="4706" spans="4:4">
      <c r="D4706" s="208"/>
    </row>
    <row r="4707" spans="4:4">
      <c r="D4707" s="208"/>
    </row>
    <row r="4708" spans="4:4">
      <c r="D4708" s="208"/>
    </row>
    <row r="4709" spans="4:4">
      <c r="D4709" s="208"/>
    </row>
    <row r="4710" spans="4:4">
      <c r="D4710" s="208"/>
    </row>
    <row r="4711" spans="4:4">
      <c r="D4711" s="208"/>
    </row>
    <row r="4712" spans="4:4">
      <c r="D4712" s="208"/>
    </row>
    <row r="4713" spans="4:4">
      <c r="D4713" s="208"/>
    </row>
    <row r="4714" spans="4:4">
      <c r="D4714" s="208"/>
    </row>
    <row r="4715" spans="4:4">
      <c r="D4715" s="208"/>
    </row>
    <row r="4716" spans="4:4">
      <c r="D4716" s="208"/>
    </row>
    <row r="4717" spans="4:4">
      <c r="D4717" s="208"/>
    </row>
    <row r="4718" spans="4:4">
      <c r="D4718" s="208"/>
    </row>
    <row r="4719" spans="4:4">
      <c r="D4719" s="208"/>
    </row>
    <row r="4720" spans="4:4">
      <c r="D4720" s="208"/>
    </row>
    <row r="4721" spans="4:4">
      <c r="D4721" s="208"/>
    </row>
    <row r="4722" spans="4:4">
      <c r="D4722" s="208"/>
    </row>
    <row r="4723" spans="4:4">
      <c r="D4723" s="208"/>
    </row>
    <row r="4724" spans="4:4">
      <c r="D4724" s="208"/>
    </row>
    <row r="4725" spans="4:4">
      <c r="D4725" s="208"/>
    </row>
    <row r="4726" spans="4:4">
      <c r="D4726" s="208"/>
    </row>
    <row r="4727" spans="4:4">
      <c r="D4727" s="208"/>
    </row>
    <row r="4728" spans="4:4">
      <c r="D4728" s="208"/>
    </row>
    <row r="4729" spans="4:4">
      <c r="D4729" s="208"/>
    </row>
    <row r="4730" spans="4:4">
      <c r="D4730" s="208"/>
    </row>
    <row r="4731" spans="4:4">
      <c r="D4731" s="208"/>
    </row>
    <row r="4732" spans="4:4">
      <c r="D4732" s="208"/>
    </row>
    <row r="4733" spans="4:4">
      <c r="D4733" s="208"/>
    </row>
    <row r="4734" spans="4:4">
      <c r="D4734" s="208"/>
    </row>
    <row r="4735" spans="4:4">
      <c r="D4735" s="208"/>
    </row>
    <row r="4736" spans="4:4">
      <c r="D4736" s="208"/>
    </row>
    <row r="4737" spans="4:4">
      <c r="D4737" s="208"/>
    </row>
    <row r="4738" spans="4:4">
      <c r="D4738" s="208"/>
    </row>
    <row r="4739" spans="4:4">
      <c r="D4739" s="208"/>
    </row>
    <row r="4740" spans="4:4">
      <c r="D4740" s="208"/>
    </row>
    <row r="4741" spans="4:4">
      <c r="D4741" s="208"/>
    </row>
    <row r="4742" spans="4:4">
      <c r="D4742" s="208"/>
    </row>
    <row r="4743" spans="4:4">
      <c r="D4743" s="208"/>
    </row>
    <row r="4744" spans="4:4">
      <c r="D4744" s="208"/>
    </row>
    <row r="4745" spans="4:4">
      <c r="D4745" s="208"/>
    </row>
    <row r="4746" spans="4:4">
      <c r="D4746" s="208"/>
    </row>
    <row r="4747" spans="4:4">
      <c r="D4747" s="208"/>
    </row>
    <row r="4748" spans="4:4">
      <c r="D4748" s="208"/>
    </row>
    <row r="4749" spans="4:4">
      <c r="D4749" s="208"/>
    </row>
    <row r="4750" spans="4:4">
      <c r="D4750" s="208"/>
    </row>
    <row r="4751" spans="4:4">
      <c r="D4751" s="208"/>
    </row>
    <row r="4752" spans="4:4">
      <c r="D4752" s="208"/>
    </row>
    <row r="4753" spans="4:4">
      <c r="D4753" s="208"/>
    </row>
    <row r="4754" spans="4:4">
      <c r="D4754" s="208"/>
    </row>
    <row r="4755" spans="4:4">
      <c r="D4755" s="208"/>
    </row>
    <row r="4756" spans="4:4">
      <c r="D4756" s="208"/>
    </row>
    <row r="4757" spans="4:4">
      <c r="D4757" s="208"/>
    </row>
    <row r="4758" spans="4:4">
      <c r="D4758" s="208"/>
    </row>
    <row r="4759" spans="4:4">
      <c r="D4759" s="208"/>
    </row>
    <row r="4760" spans="4:4">
      <c r="D4760" s="208"/>
    </row>
    <row r="4761" spans="4:4">
      <c r="D4761" s="208"/>
    </row>
    <row r="4762" spans="4:4">
      <c r="D4762" s="208"/>
    </row>
    <row r="4763" spans="4:4">
      <c r="D4763" s="208"/>
    </row>
    <row r="4764" spans="4:4">
      <c r="D4764" s="208"/>
    </row>
    <row r="4765" spans="4:4">
      <c r="D4765" s="208"/>
    </row>
    <row r="4766" spans="4:4">
      <c r="D4766" s="208"/>
    </row>
    <row r="4767" spans="4:4">
      <c r="D4767" s="208"/>
    </row>
    <row r="4768" spans="4:4">
      <c r="D4768" s="208"/>
    </row>
    <row r="4769" spans="4:4">
      <c r="D4769" s="208"/>
    </row>
    <row r="4770" spans="4:4">
      <c r="D4770" s="208"/>
    </row>
    <row r="4771" spans="4:4">
      <c r="D4771" s="208"/>
    </row>
    <row r="4772" spans="4:4">
      <c r="D4772" s="208"/>
    </row>
    <row r="4773" spans="4:4">
      <c r="D4773" s="208"/>
    </row>
    <row r="4774" spans="4:4">
      <c r="D4774" s="208"/>
    </row>
    <row r="4775" spans="4:4">
      <c r="D4775" s="208"/>
    </row>
    <row r="4776" spans="4:4">
      <c r="D4776" s="208"/>
    </row>
    <row r="4777" spans="4:4">
      <c r="D4777" s="208"/>
    </row>
    <row r="4778" spans="4:4">
      <c r="D4778" s="208"/>
    </row>
    <row r="4779" spans="4:4">
      <c r="D4779" s="208"/>
    </row>
    <row r="4780" spans="4:4">
      <c r="D4780" s="208"/>
    </row>
    <row r="4781" spans="4:4">
      <c r="D4781" s="208"/>
    </row>
    <row r="4782" spans="4:4">
      <c r="D4782" s="208"/>
    </row>
    <row r="4783" spans="4:4">
      <c r="D4783" s="208"/>
    </row>
    <row r="4784" spans="4:4">
      <c r="D4784" s="208"/>
    </row>
    <row r="4785" spans="4:4">
      <c r="D4785" s="208"/>
    </row>
    <row r="4786" spans="4:4">
      <c r="D4786" s="208"/>
    </row>
    <row r="4787" spans="4:4">
      <c r="D4787" s="208"/>
    </row>
    <row r="4788" spans="4:4">
      <c r="D4788" s="208"/>
    </row>
    <row r="4789" spans="4:4">
      <c r="D4789" s="208"/>
    </row>
    <row r="4790" spans="4:4">
      <c r="D4790" s="208"/>
    </row>
    <row r="4791" spans="4:4">
      <c r="D4791" s="208"/>
    </row>
    <row r="4792" spans="4:4">
      <c r="D4792" s="208"/>
    </row>
    <row r="4793" spans="4:4">
      <c r="D4793" s="208"/>
    </row>
    <row r="4794" spans="4:4">
      <c r="D4794" s="208"/>
    </row>
    <row r="4795" spans="4:4">
      <c r="D4795" s="208"/>
    </row>
    <row r="4796" spans="4:4">
      <c r="D4796" s="208"/>
    </row>
    <row r="4797" spans="4:4">
      <c r="D4797" s="208"/>
    </row>
    <row r="4798" spans="4:4">
      <c r="D4798" s="208"/>
    </row>
    <row r="4799" spans="4:4">
      <c r="D4799" s="208"/>
    </row>
    <row r="4800" spans="4:4">
      <c r="D4800" s="208"/>
    </row>
    <row r="4801" spans="4:4">
      <c r="D4801" s="208"/>
    </row>
    <row r="4802" spans="4:4">
      <c r="D4802" s="208"/>
    </row>
    <row r="4803" spans="4:4">
      <c r="D4803" s="208"/>
    </row>
    <row r="4804" spans="4:4">
      <c r="D4804" s="208"/>
    </row>
    <row r="4805" spans="4:4">
      <c r="D4805" s="208"/>
    </row>
    <row r="4806" spans="4:4">
      <c r="D4806" s="208"/>
    </row>
    <row r="4807" spans="4:4">
      <c r="D4807" s="208"/>
    </row>
    <row r="4808" spans="4:4">
      <c r="D4808" s="208"/>
    </row>
    <row r="4809" spans="4:4">
      <c r="D4809" s="208"/>
    </row>
    <row r="4810" spans="4:4">
      <c r="D4810" s="208"/>
    </row>
    <row r="4811" spans="4:4">
      <c r="D4811" s="208"/>
    </row>
    <row r="4812" spans="4:4">
      <c r="D4812" s="208"/>
    </row>
    <row r="4813" spans="4:4">
      <c r="D4813" s="208"/>
    </row>
    <row r="4814" spans="4:4">
      <c r="D4814" s="208"/>
    </row>
    <row r="4815" spans="4:4">
      <c r="D4815" s="208"/>
    </row>
    <row r="4816" spans="4:4">
      <c r="D4816" s="208"/>
    </row>
    <row r="4817" spans="4:4">
      <c r="D4817" s="208"/>
    </row>
    <row r="4818" spans="4:4">
      <c r="D4818" s="208"/>
    </row>
    <row r="4819" spans="4:4">
      <c r="D4819" s="208"/>
    </row>
    <row r="4820" spans="4:4">
      <c r="D4820" s="208"/>
    </row>
    <row r="4821" spans="4:4">
      <c r="D4821" s="208"/>
    </row>
    <row r="4822" spans="4:4">
      <c r="D4822" s="208"/>
    </row>
    <row r="4823" spans="4:4">
      <c r="D4823" s="208"/>
    </row>
    <row r="4824" spans="4:4">
      <c r="D4824" s="208"/>
    </row>
    <row r="4825" spans="4:4">
      <c r="D4825" s="208"/>
    </row>
    <row r="4826" spans="4:4">
      <c r="D4826" s="208"/>
    </row>
    <row r="4827" spans="4:4">
      <c r="D4827" s="208"/>
    </row>
    <row r="4828" spans="4:4">
      <c r="D4828" s="208"/>
    </row>
    <row r="4829" spans="4:4">
      <c r="D4829" s="208"/>
    </row>
    <row r="4830" spans="4:4">
      <c r="D4830" s="208"/>
    </row>
    <row r="4831" spans="4:4">
      <c r="D4831" s="208"/>
    </row>
    <row r="4832" spans="4:4">
      <c r="D4832" s="208"/>
    </row>
    <row r="4833" spans="4:4">
      <c r="D4833" s="208"/>
    </row>
    <row r="4834" spans="4:4">
      <c r="D4834" s="208"/>
    </row>
    <row r="4835" spans="4:4">
      <c r="D4835" s="208"/>
    </row>
    <row r="4836" spans="4:4">
      <c r="D4836" s="208"/>
    </row>
    <row r="4837" spans="4:4">
      <c r="D4837" s="208"/>
    </row>
    <row r="4838" spans="4:4">
      <c r="D4838" s="208"/>
    </row>
    <row r="4839" spans="4:4">
      <c r="D4839" s="208"/>
    </row>
    <row r="4840" spans="4:4">
      <c r="D4840" s="208"/>
    </row>
    <row r="4841" spans="4:4">
      <c r="D4841" s="208"/>
    </row>
    <row r="4842" spans="4:4">
      <c r="D4842" s="208"/>
    </row>
    <row r="4843" spans="4:4">
      <c r="D4843" s="208"/>
    </row>
    <row r="4844" spans="4:4">
      <c r="D4844" s="208"/>
    </row>
    <row r="4845" spans="4:4">
      <c r="D4845" s="208"/>
    </row>
    <row r="4846" spans="4:4">
      <c r="D4846" s="208"/>
    </row>
    <row r="4847" spans="4:4">
      <c r="D4847" s="208"/>
    </row>
    <row r="4848" spans="4:4">
      <c r="D4848" s="208"/>
    </row>
    <row r="4849" spans="4:4">
      <c r="D4849" s="208"/>
    </row>
    <row r="4850" spans="4:4">
      <c r="D4850" s="208"/>
    </row>
    <row r="4851" spans="4:4">
      <c r="D4851" s="208"/>
    </row>
    <row r="4852" spans="4:4">
      <c r="D4852" s="208"/>
    </row>
    <row r="4853" spans="4:4">
      <c r="D4853" s="208"/>
    </row>
    <row r="4854" spans="4:4">
      <c r="D4854" s="208"/>
    </row>
    <row r="4855" spans="4:4">
      <c r="D4855" s="208"/>
    </row>
    <row r="4856" spans="4:4">
      <c r="D4856" s="208"/>
    </row>
    <row r="4857" spans="4:4">
      <c r="D4857" s="208"/>
    </row>
    <row r="4858" spans="4:4">
      <c r="D4858" s="208"/>
    </row>
    <row r="4859" spans="4:4">
      <c r="D4859" s="208"/>
    </row>
    <row r="4860" spans="4:4">
      <c r="D4860" s="208"/>
    </row>
    <row r="4861" spans="4:4">
      <c r="D4861" s="208"/>
    </row>
    <row r="4862" spans="4:4">
      <c r="D4862" s="208"/>
    </row>
    <row r="4863" spans="4:4">
      <c r="D4863" s="208"/>
    </row>
    <row r="4864" spans="4:4">
      <c r="D4864" s="208"/>
    </row>
    <row r="4865" spans="4:4">
      <c r="D4865" s="208"/>
    </row>
    <row r="4866" spans="4:4">
      <c r="D4866" s="208"/>
    </row>
    <row r="4867" spans="4:4">
      <c r="D4867" s="208"/>
    </row>
    <row r="4868" spans="4:4">
      <c r="D4868" s="208"/>
    </row>
    <row r="4869" spans="4:4">
      <c r="D4869" s="208"/>
    </row>
    <row r="4870" spans="4:4">
      <c r="D4870" s="208"/>
    </row>
    <row r="4871" spans="4:4">
      <c r="D4871" s="208"/>
    </row>
    <row r="4872" spans="4:4">
      <c r="D4872" s="208"/>
    </row>
    <row r="4873" spans="4:4">
      <c r="D4873" s="208"/>
    </row>
    <row r="4874" spans="4:4">
      <c r="D4874" s="208"/>
    </row>
    <row r="4875" spans="4:4">
      <c r="D4875" s="208"/>
    </row>
    <row r="4876" spans="4:4">
      <c r="D4876" s="208"/>
    </row>
    <row r="4877" spans="4:4">
      <c r="D4877" s="208"/>
    </row>
    <row r="4878" spans="4:4">
      <c r="D4878" s="208"/>
    </row>
    <row r="4879" spans="4:4">
      <c r="D4879" s="208"/>
    </row>
    <row r="4880" spans="4:4">
      <c r="D4880" s="208"/>
    </row>
    <row r="4881" spans="4:4">
      <c r="D4881" s="208"/>
    </row>
    <row r="4882" spans="4:4">
      <c r="D4882" s="208"/>
    </row>
    <row r="4883" spans="4:4">
      <c r="D4883" s="208"/>
    </row>
    <row r="4884" spans="4:4">
      <c r="D4884" s="208"/>
    </row>
    <row r="4885" spans="4:4">
      <c r="D4885" s="208"/>
    </row>
    <row r="4886" spans="4:4">
      <c r="D4886" s="208"/>
    </row>
    <row r="4887" spans="4:4">
      <c r="D4887" s="208"/>
    </row>
    <row r="4888" spans="4:4">
      <c r="D4888" s="208"/>
    </row>
    <row r="4889" spans="4:4">
      <c r="D4889" s="208"/>
    </row>
    <row r="4890" spans="4:4">
      <c r="D4890" s="208"/>
    </row>
    <row r="4891" spans="4:4">
      <c r="D4891" s="208"/>
    </row>
    <row r="4892" spans="4:4">
      <c r="D4892" s="208"/>
    </row>
    <row r="4893" spans="4:4">
      <c r="D4893" s="208"/>
    </row>
    <row r="4894" spans="4:4">
      <c r="D4894" s="208"/>
    </row>
    <row r="4895" spans="4:4">
      <c r="D4895" s="208"/>
    </row>
    <row r="4896" spans="4:4">
      <c r="D4896" s="208"/>
    </row>
    <row r="4897" spans="4:4">
      <c r="D4897" s="208"/>
    </row>
    <row r="4898" spans="4:4">
      <c r="D4898" s="208"/>
    </row>
    <row r="4899" spans="4:4">
      <c r="D4899" s="208"/>
    </row>
    <row r="4900" spans="4:4">
      <c r="D4900" s="208"/>
    </row>
    <row r="4901" spans="4:4">
      <c r="D4901" s="208"/>
    </row>
    <row r="4902" spans="4:4">
      <c r="D4902" s="208"/>
    </row>
    <row r="4903" spans="4:4">
      <c r="D4903" s="208"/>
    </row>
    <row r="4904" spans="4:4">
      <c r="D4904" s="208"/>
    </row>
    <row r="4905" spans="4:4">
      <c r="D4905" s="208"/>
    </row>
    <row r="4906" spans="4:4">
      <c r="D4906" s="208"/>
    </row>
    <row r="4907" spans="4:4">
      <c r="D4907" s="208"/>
    </row>
    <row r="4908" spans="4:4">
      <c r="D4908" s="208"/>
    </row>
    <row r="4909" spans="4:4">
      <c r="D4909" s="208"/>
    </row>
    <row r="4910" spans="4:4">
      <c r="D4910" s="208"/>
    </row>
    <row r="4911" spans="4:4">
      <c r="D4911" s="208"/>
    </row>
    <row r="4912" spans="4:4">
      <c r="D4912" s="208"/>
    </row>
    <row r="4913" spans="4:4">
      <c r="D4913" s="208"/>
    </row>
    <row r="4914" spans="4:4">
      <c r="D4914" s="208"/>
    </row>
    <row r="4915" spans="4:4">
      <c r="D4915" s="208"/>
    </row>
    <row r="4916" spans="4:4">
      <c r="D4916" s="208"/>
    </row>
    <row r="4917" spans="4:4">
      <c r="D4917" s="208"/>
    </row>
    <row r="4918" spans="4:4">
      <c r="D4918" s="208"/>
    </row>
    <row r="4919" spans="4:4">
      <c r="D4919" s="208"/>
    </row>
    <row r="4920" spans="4:4">
      <c r="D4920" s="208"/>
    </row>
    <row r="4921" spans="4:4">
      <c r="D4921" s="208"/>
    </row>
    <row r="4922" spans="4:4">
      <c r="D4922" s="208"/>
    </row>
    <row r="4923" spans="4:4">
      <c r="D4923" s="208"/>
    </row>
    <row r="4924" spans="4:4">
      <c r="D4924" s="208"/>
    </row>
    <row r="4925" spans="4:4">
      <c r="D4925" s="208"/>
    </row>
    <row r="4926" spans="4:4">
      <c r="D4926" s="208"/>
    </row>
    <row r="4927" spans="4:4">
      <c r="D4927" s="208"/>
    </row>
    <row r="4928" spans="4:4">
      <c r="D4928" s="208"/>
    </row>
    <row r="4929" spans="4:4">
      <c r="D4929" s="208"/>
    </row>
    <row r="4930" spans="4:4">
      <c r="D4930" s="208"/>
    </row>
    <row r="4931" spans="4:4">
      <c r="D4931" s="208"/>
    </row>
    <row r="4932" spans="4:4">
      <c r="D4932" s="208"/>
    </row>
    <row r="4933" spans="4:4">
      <c r="D4933" s="208"/>
    </row>
    <row r="4934" spans="4:4">
      <c r="D4934" s="208"/>
    </row>
    <row r="4935" spans="4:4">
      <c r="D4935" s="208"/>
    </row>
    <row r="4936" spans="4:4">
      <c r="D4936" s="208"/>
    </row>
    <row r="4937" spans="4:4">
      <c r="D4937" s="208"/>
    </row>
    <row r="4938" spans="4:4">
      <c r="D4938" s="208"/>
    </row>
    <row r="4939" spans="4:4">
      <c r="D4939" s="208"/>
    </row>
    <row r="4940" spans="4:4">
      <c r="D4940" s="208"/>
    </row>
    <row r="4941" spans="4:4">
      <c r="D4941" s="208"/>
    </row>
    <row r="4942" spans="4:4">
      <c r="D4942" s="208"/>
    </row>
    <row r="4943" spans="4:4">
      <c r="D4943" s="208"/>
    </row>
    <row r="4944" spans="4:4">
      <c r="D4944" s="208"/>
    </row>
    <row r="4945" spans="4:4">
      <c r="D4945" s="208"/>
    </row>
    <row r="4946" spans="4:4">
      <c r="D4946" s="208"/>
    </row>
    <row r="4947" spans="4:4">
      <c r="D4947" s="208"/>
    </row>
    <row r="4948" spans="4:4">
      <c r="D4948" s="208"/>
    </row>
    <row r="4949" spans="4:4">
      <c r="D4949" s="208"/>
    </row>
    <row r="4950" spans="4:4">
      <c r="D4950" s="208"/>
    </row>
    <row r="4951" spans="4:4">
      <c r="D4951" s="208"/>
    </row>
    <row r="4952" spans="4:4">
      <c r="D4952" s="208"/>
    </row>
    <row r="4953" spans="4:4">
      <c r="D4953" s="208"/>
    </row>
    <row r="4954" spans="4:4">
      <c r="D4954" s="208"/>
    </row>
    <row r="4955" spans="4:4">
      <c r="D4955" s="208"/>
    </row>
    <row r="4956" spans="4:4">
      <c r="D4956" s="208"/>
    </row>
    <row r="4957" spans="4:4">
      <c r="D4957" s="208"/>
    </row>
    <row r="4958" spans="4:4">
      <c r="D4958" s="208"/>
    </row>
    <row r="4959" spans="4:4">
      <c r="D4959" s="208"/>
    </row>
    <row r="4960" spans="4:4">
      <c r="D4960" s="208"/>
    </row>
    <row r="4961" spans="4:4">
      <c r="D4961" s="208"/>
    </row>
    <row r="4962" spans="4:4">
      <c r="D4962" s="208"/>
    </row>
    <row r="4963" spans="4:4">
      <c r="D4963" s="208"/>
    </row>
    <row r="4964" spans="4:4">
      <c r="D4964" s="208"/>
    </row>
    <row r="4965" spans="4:4">
      <c r="D4965" s="208"/>
    </row>
    <row r="4966" spans="4:4">
      <c r="D4966" s="208"/>
    </row>
    <row r="4967" spans="4:4">
      <c r="D4967" s="208"/>
    </row>
    <row r="4968" spans="4:4">
      <c r="D4968" s="208"/>
    </row>
    <row r="4969" spans="4:4">
      <c r="D4969" s="208"/>
    </row>
    <row r="4970" spans="4:4">
      <c r="D4970" s="208"/>
    </row>
    <row r="4971" spans="4:4">
      <c r="D4971" s="208"/>
    </row>
    <row r="4972" spans="4:4">
      <c r="D4972" s="208"/>
    </row>
    <row r="4973" spans="4:4">
      <c r="D4973" s="208"/>
    </row>
    <row r="4974" spans="4:4">
      <c r="D4974" s="208"/>
    </row>
    <row r="4975" spans="4:4">
      <c r="D4975" s="208"/>
    </row>
    <row r="4976" spans="4:4">
      <c r="D4976" s="208"/>
    </row>
    <row r="4977" spans="4:4">
      <c r="D4977" s="208"/>
    </row>
    <row r="4978" spans="4:4">
      <c r="D4978" s="208"/>
    </row>
    <row r="4979" spans="4:4">
      <c r="D4979" s="208"/>
    </row>
    <row r="4980" spans="4:4">
      <c r="D4980" s="208"/>
    </row>
    <row r="4981" spans="4:4">
      <c r="D4981" s="208"/>
    </row>
    <row r="4982" spans="4:4">
      <c r="D4982" s="208"/>
    </row>
    <row r="4983" spans="4:4">
      <c r="D4983" s="208"/>
    </row>
    <row r="4984" spans="4:4">
      <c r="D4984" s="208"/>
    </row>
    <row r="4985" spans="4:4">
      <c r="D4985" s="208"/>
    </row>
    <row r="4986" spans="4:4">
      <c r="D4986" s="208"/>
    </row>
    <row r="4987" spans="4:4">
      <c r="D4987" s="208"/>
    </row>
    <row r="4988" spans="4:4">
      <c r="D4988" s="208"/>
    </row>
    <row r="4989" spans="4:4">
      <c r="D4989" s="208"/>
    </row>
    <row r="4990" spans="4:4">
      <c r="D4990" s="208"/>
    </row>
    <row r="4991" spans="4:4">
      <c r="D4991" s="208"/>
    </row>
    <row r="4992" spans="4:4">
      <c r="D4992" s="208"/>
    </row>
    <row r="4993" spans="4:4">
      <c r="D4993" s="208"/>
    </row>
    <row r="4994" spans="4:4">
      <c r="D4994" s="208"/>
    </row>
    <row r="4995" spans="4:4">
      <c r="D4995" s="208"/>
    </row>
    <row r="4996" spans="4:4">
      <c r="D4996" s="208"/>
    </row>
    <row r="4997" spans="4:4">
      <c r="D4997" s="208"/>
    </row>
    <row r="4998" spans="4:4">
      <c r="D4998" s="208"/>
    </row>
    <row r="4999" spans="4:4">
      <c r="D4999" s="208"/>
    </row>
    <row r="5000" spans="4:4">
      <c r="D5000" s="208"/>
    </row>
  </sheetData>
  <mergeCells count="37">
    <mergeCell ref="A328:G332"/>
    <mergeCell ref="C248:G248"/>
    <mergeCell ref="C289:G289"/>
    <mergeCell ref="C312:G312"/>
    <mergeCell ref="C319:G319"/>
    <mergeCell ref="C322:G322"/>
    <mergeCell ref="A327:C327"/>
    <mergeCell ref="C127:G127"/>
    <mergeCell ref="C141:G141"/>
    <mergeCell ref="C142:G142"/>
    <mergeCell ref="C186:G186"/>
    <mergeCell ref="C200:G200"/>
    <mergeCell ref="C207:G207"/>
    <mergeCell ref="C115:G115"/>
    <mergeCell ref="C117:G117"/>
    <mergeCell ref="C118:G118"/>
    <mergeCell ref="C120:G120"/>
    <mergeCell ref="C121:G121"/>
    <mergeCell ref="C125:G125"/>
    <mergeCell ref="C100:G100"/>
    <mergeCell ref="C102:G102"/>
    <mergeCell ref="C103:G103"/>
    <mergeCell ref="C111:G111"/>
    <mergeCell ref="C112:G112"/>
    <mergeCell ref="C114:G114"/>
    <mergeCell ref="C30:G30"/>
    <mergeCell ref="C33:G33"/>
    <mergeCell ref="C83:G83"/>
    <mergeCell ref="C96:G96"/>
    <mergeCell ref="C97:G97"/>
    <mergeCell ref="C99:G99"/>
    <mergeCell ref="A1:G1"/>
    <mergeCell ref="C2:G2"/>
    <mergeCell ref="C3:G3"/>
    <mergeCell ref="C4:G4"/>
    <mergeCell ref="C17:G17"/>
    <mergeCell ref="C26:G26"/>
  </mergeCells>
  <pageMargins left="0.59055118110236204" right="0.23622047244094502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Uživatel systému Windows</cp:lastModifiedBy>
  <cp:lastPrinted>2014-02-28T09:52:57Z</cp:lastPrinted>
  <dcterms:created xsi:type="dcterms:W3CDTF">2009-04-08T07:15:50Z</dcterms:created>
  <dcterms:modified xsi:type="dcterms:W3CDTF">2017-03-09T14:11:11Z</dcterms:modified>
</cp:coreProperties>
</file>