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Opravy plynoměrů_2016-2018\VZ 3 - Opravy a ověřování turbínových a rotačních plynoměrů OSTATNÍ (jednotliví opravci)\"/>
    </mc:Choice>
  </mc:AlternateContent>
  <bookViews>
    <workbookView xWindow="480" yWindow="210" windowWidth="14355" windowHeight="7935"/>
  </bookViews>
  <sheets>
    <sheet name="cenová nabídka" sheetId="1" r:id="rId1"/>
    <sheet name="List1" sheetId="2" r:id="rId2"/>
  </sheets>
  <calcPr calcId="152511"/>
</workbook>
</file>

<file path=xl/calcChain.xml><?xml version="1.0" encoding="utf-8"?>
<calcChain xmlns="http://schemas.openxmlformats.org/spreadsheetml/2006/main">
  <c r="C30" i="2" l="1"/>
  <c r="C29" i="2"/>
  <c r="C28" i="2"/>
  <c r="C27" i="2"/>
  <c r="D30" i="2"/>
  <c r="D29" i="2"/>
  <c r="D28" i="2"/>
  <c r="D27" i="2"/>
  <c r="F30" i="2"/>
  <c r="F29" i="2"/>
  <c r="F28" i="2"/>
  <c r="F27" i="2"/>
  <c r="E30" i="2"/>
  <c r="E29" i="2"/>
  <c r="E28" i="2"/>
  <c r="E27" i="2"/>
  <c r="E51" i="1" l="1"/>
  <c r="F50" i="1"/>
  <c r="F49" i="1"/>
  <c r="F48" i="1"/>
  <c r="F47" i="1"/>
  <c r="E30" i="1"/>
  <c r="F51" i="1" l="1"/>
  <c r="F30" i="1"/>
  <c r="E15" i="1"/>
  <c r="F46" i="1"/>
  <c r="F45" i="1"/>
  <c r="F44" i="1"/>
  <c r="F43" i="1"/>
  <c r="F29" i="1"/>
  <c r="F28" i="1"/>
  <c r="F52" i="1" l="1"/>
  <c r="F31" i="1"/>
  <c r="F14" i="1"/>
  <c r="F15" i="1" l="1"/>
  <c r="F11" i="1" l="1"/>
  <c r="F12" i="1"/>
  <c r="F13" i="1"/>
  <c r="F16" i="1" l="1"/>
</calcChain>
</file>

<file path=xl/sharedStrings.xml><?xml version="1.0" encoding="utf-8"?>
<sst xmlns="http://schemas.openxmlformats.org/spreadsheetml/2006/main" count="180" uniqueCount="72">
  <si>
    <t>Opravy do G6</t>
  </si>
  <si>
    <t>doprava Kč/km</t>
  </si>
  <si>
    <t>Hodnocená nabídková cena celkem</t>
  </si>
  <si>
    <t>Celkem cena</t>
  </si>
  <si>
    <t>Průměrný 
počet návozů</t>
  </si>
  <si>
    <t>Jednotková 
cena</t>
  </si>
  <si>
    <t>Počet ks
plynoměrů</t>
  </si>
  <si>
    <t>Počet 
ujetých km</t>
  </si>
  <si>
    <t>Pardubice, Dělnická 392</t>
  </si>
  <si>
    <t>Brno</t>
  </si>
  <si>
    <t>Brno, Plynárenská 499/1</t>
  </si>
  <si>
    <t>tabulka - Podklady ke kalkulaci dopravného</t>
  </si>
  <si>
    <t>Informace k vyplnění:</t>
  </si>
  <si>
    <t>1) zelené položky (jednotková cena) - uchazeč vyplní nabízené jednotkové ceny výkonů</t>
  </si>
  <si>
    <t>Oprava od G100 do G650</t>
  </si>
  <si>
    <t>Ověření od G16 do G65</t>
  </si>
  <si>
    <t>Ověření od G100 do G650</t>
  </si>
  <si>
    <t>Region OTS</t>
  </si>
  <si>
    <t>OTS Západ</t>
  </si>
  <si>
    <t>Ústí nad Labem</t>
  </si>
  <si>
    <t>Ústí nad Labem, U Vlečky 10</t>
  </si>
  <si>
    <t>OTS Východ</t>
  </si>
  <si>
    <t>OTS Sever</t>
  </si>
  <si>
    <t>F.Místek, Palkovická 1432</t>
  </si>
  <si>
    <t>Sídlo OTS</t>
  </si>
  <si>
    <t>Adresa svozového místa OTS</t>
  </si>
  <si>
    <t>OTS Jih</t>
  </si>
  <si>
    <t>Plzeň</t>
  </si>
  <si>
    <t>Plzeň, Doudlevecká 48</t>
  </si>
  <si>
    <t>Pardubice</t>
  </si>
  <si>
    <t>Mladá Boleslav</t>
  </si>
  <si>
    <t>Mladá Boleslav, Štefánikova 1251</t>
  </si>
  <si>
    <t>Frýdek Místek</t>
  </si>
  <si>
    <t>Olomouc</t>
  </si>
  <si>
    <t>Olomouc, Wittgensteinova 6</t>
  </si>
  <si>
    <t>Hodonín, Brněnská 52</t>
  </si>
  <si>
    <t>Hodonín</t>
  </si>
  <si>
    <t>Oprava do G65</t>
  </si>
  <si>
    <t>Ověření od G100 do G400</t>
  </si>
  <si>
    <t>1.1.  Kategorie 1 – plynoměry GWF</t>
  </si>
  <si>
    <t>1.2.  Kategorie 2 – plynoměry RPT3</t>
  </si>
  <si>
    <t>Kalibrace od G160 do G650</t>
  </si>
  <si>
    <t>Opravy a ověření</t>
  </si>
  <si>
    <t>Opravy a kalibrace</t>
  </si>
  <si>
    <t>1.3.  Kategorie 3 – plynoměry ostatních výrobců</t>
  </si>
  <si>
    <t>Oprava od G1000 do G2500</t>
  </si>
  <si>
    <t>Oprava od G4000 do G6500</t>
  </si>
  <si>
    <t>Ověření do G65</t>
  </si>
  <si>
    <t>Ověření od G1000 do G2500</t>
  </si>
  <si>
    <t>Ověření od G4000 do G6500</t>
  </si>
  <si>
    <t>*průměrný počet návozů - výpočet na základě průměrné várky návozů u plynoměrů ve výši cca 20 ks plynoměrů</t>
  </si>
  <si>
    <t>Příloha č. 5</t>
  </si>
  <si>
    <t>2) zelené položky (počet ujetých km) - uchazeč doplní průměrný počet km z adresy své provozovny provádějící opravu do sídel RSP dle tabulky "Podklady ke kalkulaci dopravného". Tzn. do všech svozových míst dané lokality. Pro zjištění průměrného počtu kilometrů uchazeč využije server www.mapy.cz a pro plánování cesty zvolí nejkratší možný způsob přepravy automobilem.</t>
  </si>
  <si>
    <t>Výkon/počet ks</t>
  </si>
  <si>
    <t>2016
(ks)</t>
  </si>
  <si>
    <t>2017
(ks)</t>
  </si>
  <si>
    <t>2018
(ks)</t>
  </si>
  <si>
    <t>přezkoušení v dodaném stavu od G16 do G65</t>
  </si>
  <si>
    <t>přezkoušení v dodaném stavu od G100 do G650</t>
  </si>
  <si>
    <t>Pozn.: cena přezkoušení se nezapočítává do celkové hodnocené nabídkové ceny</t>
  </si>
  <si>
    <t>přezkoušení v dodaném stavu od G100 do G400</t>
  </si>
  <si>
    <t>přezkoušení v dodaném stavu od G160 do G650</t>
  </si>
  <si>
    <t>přezkoušení v dodaném stavu do G65</t>
  </si>
  <si>
    <t>přezkoušení v dodaném stavu od G1000 do G2500</t>
  </si>
  <si>
    <t>přezkoušení v dodaném stavu od G4000 do G6500</t>
  </si>
  <si>
    <t>Oprava (BO) od G16 do G65</t>
  </si>
  <si>
    <t>Oprava (BO) od G100 do G400</t>
  </si>
  <si>
    <t>Oprava (BO) od G160 do G650</t>
  </si>
  <si>
    <t>Oprava (BO) do G65</t>
  </si>
  <si>
    <t>Oprava (BO) od G100 do G650</t>
  </si>
  <si>
    <t>Oprava (BO) od G1000 do G2500</t>
  </si>
  <si>
    <t>Oprava (BO) od G4000 do G6500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</si>
</sst>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sz val="15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5"/>
      <color rgb="FF00B050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5"/>
      <color rgb="FF000000"/>
      <name val="Calibri"/>
      <family val="2"/>
      <charset val="238"/>
      <scheme val="minor"/>
    </font>
    <font>
      <sz val="15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164" fontId="6" fillId="2" borderId="1" xfId="0" applyNumberFormat="1" applyFont="1" applyFill="1" applyBorder="1"/>
    <xf numFmtId="164" fontId="6" fillId="0" borderId="0" xfId="0" applyNumberFormat="1" applyFont="1"/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2" xfId="0" applyNumberFormat="1" applyFont="1" applyFill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64" fontId="8" fillId="5" borderId="4" xfId="0" applyNumberFormat="1" applyFont="1" applyFill="1" applyBorder="1"/>
    <xf numFmtId="3" fontId="6" fillId="0" borderId="12" xfId="0" applyNumberFormat="1" applyFont="1" applyBorder="1" applyProtection="1"/>
    <xf numFmtId="3" fontId="6" fillId="0" borderId="3" xfId="0" applyNumberFormat="1" applyFont="1" applyBorder="1" applyProtection="1"/>
    <xf numFmtId="0" fontId="1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1" xfId="0" applyFont="1" applyBorder="1" applyAlignment="1"/>
    <xf numFmtId="0" fontId="14" fillId="0" borderId="1" xfId="0" applyFont="1" applyBorder="1" applyAlignment="1">
      <alignment wrapText="1"/>
    </xf>
    <xf numFmtId="0" fontId="15" fillId="0" borderId="1" xfId="0" applyFont="1" applyBorder="1" applyAlignment="1"/>
    <xf numFmtId="3" fontId="6" fillId="2" borderId="18" xfId="0" applyNumberFormat="1" applyFont="1" applyFill="1" applyBorder="1"/>
    <xf numFmtId="3" fontId="6" fillId="0" borderId="20" xfId="0" applyNumberFormat="1" applyFont="1" applyBorder="1" applyAlignment="1">
      <alignment horizontal="center"/>
    </xf>
    <xf numFmtId="164" fontId="6" fillId="0" borderId="17" xfId="0" applyNumberFormat="1" applyFont="1" applyBorder="1"/>
    <xf numFmtId="164" fontId="12" fillId="4" borderId="21" xfId="0" applyNumberFormat="1" applyFont="1" applyFill="1" applyBorder="1"/>
    <xf numFmtId="164" fontId="12" fillId="4" borderId="22" xfId="0" applyNumberFormat="1" applyFont="1" applyFill="1" applyBorder="1"/>
    <xf numFmtId="164" fontId="12" fillId="4" borderId="23" xfId="0" applyNumberFormat="1" applyFont="1" applyFill="1" applyBorder="1"/>
    <xf numFmtId="0" fontId="7" fillId="3" borderId="24" xfId="0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3" fontId="6" fillId="0" borderId="6" xfId="0" applyNumberFormat="1" applyFont="1" applyBorder="1" applyProtection="1"/>
    <xf numFmtId="3" fontId="6" fillId="0" borderId="25" xfId="0" applyNumberFormat="1" applyFont="1" applyBorder="1" applyProtection="1"/>
    <xf numFmtId="0" fontId="6" fillId="0" borderId="26" xfId="0" applyFont="1" applyBorder="1"/>
    <xf numFmtId="0" fontId="7" fillId="3" borderId="4" xfId="0" applyFont="1" applyFill="1" applyBorder="1" applyAlignment="1">
      <alignment vertical="center"/>
    </xf>
    <xf numFmtId="0" fontId="16" fillId="0" borderId="0" xfId="0" applyFont="1"/>
    <xf numFmtId="3" fontId="10" fillId="4" borderId="19" xfId="0" applyNumberFormat="1" applyFont="1" applyFill="1" applyBorder="1" applyAlignment="1">
      <alignment horizont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/>
    </xf>
    <xf numFmtId="0" fontId="17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wrapText="1"/>
    </xf>
    <xf numFmtId="164" fontId="12" fillId="4" borderId="13" xfId="0" applyNumberFormat="1" applyFont="1" applyFill="1" applyBorder="1"/>
    <xf numFmtId="0" fontId="0" fillId="0" borderId="0" xfId="0" applyBorder="1"/>
    <xf numFmtId="0" fontId="6" fillId="0" borderId="16" xfId="0" applyFont="1" applyBorder="1" applyAlignment="1">
      <alignment wrapText="1"/>
    </xf>
    <xf numFmtId="164" fontId="12" fillId="4" borderId="4" xfId="0" applyNumberFormat="1" applyFont="1" applyFill="1" applyBorder="1"/>
    <xf numFmtId="0" fontId="6" fillId="0" borderId="0" xfId="0" applyFont="1" applyBorder="1"/>
    <xf numFmtId="164" fontId="12" fillId="4" borderId="34" xfId="0" applyNumberFormat="1" applyFont="1" applyFill="1" applyBorder="1"/>
    <xf numFmtId="0" fontId="6" fillId="0" borderId="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8" fillId="5" borderId="16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="70" zoomScaleNormal="70" workbookViewId="0">
      <selection activeCell="B50" sqref="B50"/>
    </sheetView>
  </sheetViews>
  <sheetFormatPr defaultRowHeight="19.5" x14ac:dyDescent="0.3"/>
  <cols>
    <col min="1" max="1" width="38.140625" style="3" customWidth="1"/>
    <col min="2" max="2" width="17.5703125" style="25" customWidth="1"/>
    <col min="3" max="3" width="14.85546875" style="2" bestFit="1" customWidth="1"/>
    <col min="4" max="4" width="15.42578125" style="3" customWidth="1"/>
    <col min="5" max="5" width="18.28515625" style="4" bestFit="1" customWidth="1"/>
    <col min="6" max="6" width="17.85546875" style="4" bestFit="1" customWidth="1"/>
    <col min="7" max="7" width="11.85546875" style="4" customWidth="1"/>
    <col min="8" max="8" width="15.85546875" style="4" customWidth="1"/>
    <col min="9" max="9" width="20.140625" style="4" bestFit="1" customWidth="1"/>
    <col min="10" max="10" width="42.140625" style="4" bestFit="1" customWidth="1"/>
    <col min="11" max="11" width="32.42578125" style="4" bestFit="1" customWidth="1"/>
    <col min="12" max="12" width="14.85546875" style="4" customWidth="1"/>
    <col min="13" max="16384" width="9.140625" style="3"/>
  </cols>
  <sheetData>
    <row r="1" spans="1:12" ht="23.25" x14ac:dyDescent="0.35">
      <c r="A1" s="45" t="s">
        <v>51</v>
      </c>
      <c r="L1" s="3"/>
    </row>
    <row r="2" spans="1:12" x14ac:dyDescent="0.3">
      <c r="A2" s="1" t="s">
        <v>12</v>
      </c>
      <c r="B2" s="26"/>
      <c r="D2" s="4"/>
      <c r="H2"/>
      <c r="L2" s="3"/>
    </row>
    <row r="3" spans="1:12" x14ac:dyDescent="0.3">
      <c r="A3" s="1"/>
      <c r="B3" s="26"/>
      <c r="D3" s="4"/>
      <c r="H3"/>
      <c r="L3" s="3"/>
    </row>
    <row r="4" spans="1:12" x14ac:dyDescent="0.3">
      <c r="A4" s="63" t="s">
        <v>13</v>
      </c>
      <c r="B4" s="63"/>
      <c r="C4" s="63"/>
      <c r="D4" s="63"/>
      <c r="E4" s="63"/>
      <c r="F4" s="63"/>
      <c r="G4" s="63"/>
      <c r="H4"/>
    </row>
    <row r="5" spans="1:12" ht="78.75" customHeight="1" x14ac:dyDescent="0.3">
      <c r="A5" s="64" t="s">
        <v>52</v>
      </c>
      <c r="B5" s="64"/>
      <c r="C5" s="64"/>
      <c r="D5" s="64"/>
      <c r="E5" s="64"/>
      <c r="F5" s="64"/>
      <c r="G5" s="64"/>
      <c r="H5"/>
    </row>
    <row r="6" spans="1:12" x14ac:dyDescent="0.3">
      <c r="A6" s="1"/>
      <c r="B6" s="26"/>
      <c r="D6" s="4"/>
      <c r="H6"/>
    </row>
    <row r="7" spans="1:12" x14ac:dyDescent="0.3">
      <c r="A7" s="1"/>
      <c r="B7" s="26"/>
      <c r="D7" s="4"/>
      <c r="H7"/>
    </row>
    <row r="8" spans="1:12" x14ac:dyDescent="0.3">
      <c r="A8" s="11" t="s">
        <v>39</v>
      </c>
      <c r="B8" s="10"/>
      <c r="C8" s="10"/>
      <c r="D8" s="4"/>
      <c r="H8" s="3"/>
      <c r="I8" s="3"/>
      <c r="J8" s="3"/>
    </row>
    <row r="9" spans="1:12" ht="20.25" thickBot="1" x14ac:dyDescent="0.35">
      <c r="A9" s="4"/>
      <c r="B9" s="5"/>
      <c r="C9" s="4"/>
      <c r="D9" s="4"/>
      <c r="H9" s="4" t="s">
        <v>11</v>
      </c>
      <c r="I9" s="3"/>
      <c r="J9" s="3"/>
    </row>
    <row r="10" spans="1:12" ht="39.75" thickBot="1" x14ac:dyDescent="0.35">
      <c r="A10" s="37" t="s">
        <v>42</v>
      </c>
      <c r="B10" s="17" t="s">
        <v>5</v>
      </c>
      <c r="C10" s="18" t="s">
        <v>6</v>
      </c>
      <c r="D10" s="19" t="s">
        <v>7</v>
      </c>
      <c r="E10" s="20" t="s">
        <v>4</v>
      </c>
      <c r="F10" s="21" t="s">
        <v>3</v>
      </c>
      <c r="G10" s="5"/>
      <c r="H10" s="28" t="s">
        <v>17</v>
      </c>
      <c r="I10" s="28" t="s">
        <v>24</v>
      </c>
      <c r="J10" s="29" t="s">
        <v>25</v>
      </c>
      <c r="L10" s="3"/>
    </row>
    <row r="11" spans="1:12" ht="19.5" customHeight="1" x14ac:dyDescent="0.3">
      <c r="A11" s="38" t="s">
        <v>65</v>
      </c>
      <c r="B11" s="34"/>
      <c r="C11" s="23">
        <v>744</v>
      </c>
      <c r="D11" s="12"/>
      <c r="E11" s="13"/>
      <c r="F11" s="15">
        <f>B11*C11</f>
        <v>0</v>
      </c>
      <c r="H11" s="30" t="s">
        <v>18</v>
      </c>
      <c r="I11" s="30" t="s">
        <v>19</v>
      </c>
      <c r="J11" s="30" t="s">
        <v>20</v>
      </c>
    </row>
    <row r="12" spans="1:12" ht="19.5" customHeight="1" x14ac:dyDescent="0.3">
      <c r="A12" s="39" t="s">
        <v>66</v>
      </c>
      <c r="B12" s="35"/>
      <c r="C12" s="42">
        <v>306</v>
      </c>
      <c r="D12" s="6"/>
      <c r="E12" s="14"/>
      <c r="F12" s="16">
        <f t="shared" ref="F12:F14" si="0">B12*C12</f>
        <v>0</v>
      </c>
      <c r="H12" s="30" t="s">
        <v>18</v>
      </c>
      <c r="I12" s="30" t="s">
        <v>27</v>
      </c>
      <c r="J12" s="30" t="s">
        <v>28</v>
      </c>
    </row>
    <row r="13" spans="1:12" ht="19.5" customHeight="1" x14ac:dyDescent="0.3">
      <c r="A13" s="39" t="s">
        <v>15</v>
      </c>
      <c r="B13" s="35"/>
      <c r="C13" s="41">
        <v>744</v>
      </c>
      <c r="D13" s="6"/>
      <c r="E13" s="14"/>
      <c r="F13" s="16">
        <f t="shared" si="0"/>
        <v>0</v>
      </c>
      <c r="H13" s="30" t="s">
        <v>21</v>
      </c>
      <c r="I13" s="30" t="s">
        <v>29</v>
      </c>
      <c r="J13" s="30" t="s">
        <v>8</v>
      </c>
      <c r="L13" s="3"/>
    </row>
    <row r="14" spans="1:12" ht="19.5" customHeight="1" x14ac:dyDescent="0.3">
      <c r="A14" s="39" t="s">
        <v>38</v>
      </c>
      <c r="B14" s="35"/>
      <c r="C14" s="24">
        <v>306</v>
      </c>
      <c r="D14" s="6"/>
      <c r="E14" s="14"/>
      <c r="F14" s="16">
        <f t="shared" si="0"/>
        <v>0</v>
      </c>
      <c r="H14" s="30" t="s">
        <v>21</v>
      </c>
      <c r="I14" s="30" t="s">
        <v>30</v>
      </c>
      <c r="J14" s="30" t="s">
        <v>31</v>
      </c>
      <c r="L14" s="3"/>
    </row>
    <row r="15" spans="1:12" ht="19.5" customHeight="1" thickBot="1" x14ac:dyDescent="0.35">
      <c r="A15" s="40" t="s">
        <v>1</v>
      </c>
      <c r="B15" s="36"/>
      <c r="C15" s="31"/>
      <c r="D15" s="46"/>
      <c r="E15" s="32">
        <f>(C13+C14)/20</f>
        <v>52.5</v>
      </c>
      <c r="F15" s="33">
        <f>E15*D15*B15</f>
        <v>0</v>
      </c>
      <c r="H15" s="30" t="s">
        <v>22</v>
      </c>
      <c r="I15" s="30" t="s">
        <v>32</v>
      </c>
      <c r="J15" s="30" t="s">
        <v>23</v>
      </c>
      <c r="L15" s="3"/>
    </row>
    <row r="16" spans="1:12" ht="19.5" customHeight="1" thickBot="1" x14ac:dyDescent="0.35">
      <c r="A16" s="61" t="s">
        <v>2</v>
      </c>
      <c r="B16" s="62"/>
      <c r="C16" s="7"/>
      <c r="D16" s="7"/>
      <c r="E16" s="7"/>
      <c r="F16" s="22">
        <f>SUM(F11:F15)</f>
        <v>0</v>
      </c>
      <c r="H16" s="30" t="s">
        <v>22</v>
      </c>
      <c r="I16" s="30" t="s">
        <v>33</v>
      </c>
      <c r="J16" s="30" t="s">
        <v>34</v>
      </c>
      <c r="L16" s="3"/>
    </row>
    <row r="17" spans="1:12" x14ac:dyDescent="0.3">
      <c r="A17" s="1" t="s">
        <v>50</v>
      </c>
      <c r="B17" s="5"/>
      <c r="C17" s="4"/>
      <c r="D17" s="4"/>
      <c r="H17" s="30" t="s">
        <v>26</v>
      </c>
      <c r="I17" s="30" t="s">
        <v>9</v>
      </c>
      <c r="J17" s="30" t="s">
        <v>10</v>
      </c>
      <c r="L17" s="3"/>
    </row>
    <row r="18" spans="1:12" ht="20.25" thickBot="1" x14ac:dyDescent="0.35">
      <c r="A18" s="8"/>
      <c r="B18" s="27"/>
      <c r="C18" s="9"/>
      <c r="E18" s="3"/>
      <c r="F18" s="3"/>
      <c r="G18" s="3"/>
      <c r="H18" s="30" t="s">
        <v>26</v>
      </c>
      <c r="I18" s="30" t="s">
        <v>36</v>
      </c>
      <c r="J18" s="30" t="s">
        <v>35</v>
      </c>
      <c r="L18" s="3"/>
    </row>
    <row r="19" spans="1:12" ht="39.75" thickBot="1" x14ac:dyDescent="0.35">
      <c r="A19" s="37" t="s">
        <v>42</v>
      </c>
      <c r="B19" s="17" t="s">
        <v>5</v>
      </c>
      <c r="C19" s="9"/>
      <c r="E19" s="3"/>
      <c r="F19" s="3"/>
      <c r="G19" s="3"/>
      <c r="H19" s="3"/>
      <c r="L19" s="3"/>
    </row>
    <row r="20" spans="1:12" ht="39.75" thickBot="1" x14ac:dyDescent="0.35">
      <c r="A20" s="59" t="s">
        <v>57</v>
      </c>
      <c r="B20" s="53"/>
      <c r="C20" s="54"/>
      <c r="E20" s="3"/>
      <c r="F20" s="3"/>
      <c r="G20" s="3"/>
      <c r="H20" s="3"/>
      <c r="I20" s="3"/>
      <c r="J20" s="3"/>
      <c r="K20" s="3"/>
      <c r="L20" s="3"/>
    </row>
    <row r="21" spans="1:12" ht="39.75" thickBot="1" x14ac:dyDescent="0.35">
      <c r="A21" s="55" t="s">
        <v>60</v>
      </c>
      <c r="B21" s="56"/>
      <c r="C21" s="54"/>
      <c r="E21" s="3"/>
      <c r="F21" s="3"/>
      <c r="G21" s="3"/>
      <c r="H21" s="3"/>
      <c r="I21" s="3"/>
      <c r="J21" s="3"/>
      <c r="K21" s="3"/>
      <c r="L21" s="3"/>
    </row>
    <row r="22" spans="1:12" x14ac:dyDescent="0.3">
      <c r="A22" s="57" t="s">
        <v>59</v>
      </c>
      <c r="B22" s="54"/>
      <c r="C22" s="54"/>
      <c r="E22" s="3"/>
      <c r="F22" s="3"/>
      <c r="G22" s="3"/>
      <c r="H22" s="3"/>
      <c r="I22" s="3"/>
      <c r="J22" s="3"/>
      <c r="K22" s="3"/>
      <c r="L22" s="3"/>
    </row>
    <row r="23" spans="1:12" x14ac:dyDescent="0.3">
      <c r="A23" s="8"/>
      <c r="B23" s="27"/>
      <c r="C23" s="9"/>
      <c r="E23" s="3"/>
      <c r="F23" s="3"/>
      <c r="G23" s="3"/>
      <c r="H23" s="3"/>
      <c r="K23" s="3"/>
      <c r="L23" s="3"/>
    </row>
    <row r="25" spans="1:12" x14ac:dyDescent="0.3">
      <c r="A25" s="11" t="s">
        <v>40</v>
      </c>
      <c r="B25" s="10"/>
      <c r="C25" s="10"/>
      <c r="D25" s="4"/>
      <c r="H25" s="4" t="s">
        <v>11</v>
      </c>
      <c r="I25" s="3"/>
      <c r="J25" s="3"/>
    </row>
    <row r="26" spans="1:12" ht="20.25" thickBot="1" x14ac:dyDescent="0.35">
      <c r="A26" s="4"/>
      <c r="B26" s="5"/>
      <c r="C26" s="4"/>
      <c r="D26" s="4"/>
      <c r="H26" s="28" t="s">
        <v>17</v>
      </c>
      <c r="I26" s="28" t="s">
        <v>24</v>
      </c>
      <c r="J26" s="29" t="s">
        <v>25</v>
      </c>
    </row>
    <row r="27" spans="1:12" ht="39.75" thickBot="1" x14ac:dyDescent="0.35">
      <c r="A27" s="44" t="s">
        <v>43</v>
      </c>
      <c r="B27" s="17" t="s">
        <v>5</v>
      </c>
      <c r="C27" s="18" t="s">
        <v>6</v>
      </c>
      <c r="D27" s="19" t="s">
        <v>7</v>
      </c>
      <c r="E27" s="20" t="s">
        <v>4</v>
      </c>
      <c r="F27" s="21" t="s">
        <v>3</v>
      </c>
      <c r="G27" s="5"/>
      <c r="H27" s="30" t="s">
        <v>18</v>
      </c>
      <c r="I27" s="30" t="s">
        <v>19</v>
      </c>
      <c r="J27" s="30" t="s">
        <v>20</v>
      </c>
    </row>
    <row r="28" spans="1:12" x14ac:dyDescent="0.3">
      <c r="A28" s="43" t="s">
        <v>67</v>
      </c>
      <c r="B28" s="34"/>
      <c r="C28" s="23">
        <v>624</v>
      </c>
      <c r="D28" s="12"/>
      <c r="E28" s="13"/>
      <c r="F28" s="15">
        <f>B28*C28</f>
        <v>0</v>
      </c>
      <c r="H28" s="30" t="s">
        <v>18</v>
      </c>
      <c r="I28" s="30" t="s">
        <v>27</v>
      </c>
      <c r="J28" s="30" t="s">
        <v>28</v>
      </c>
    </row>
    <row r="29" spans="1:12" x14ac:dyDescent="0.3">
      <c r="A29" s="39" t="s">
        <v>41</v>
      </c>
      <c r="B29" s="35"/>
      <c r="C29" s="42">
        <v>624</v>
      </c>
      <c r="D29" s="6"/>
      <c r="E29" s="14"/>
      <c r="F29" s="16">
        <f t="shared" ref="F29" si="1">B29*C29</f>
        <v>0</v>
      </c>
      <c r="H29" s="30" t="s">
        <v>21</v>
      </c>
      <c r="I29" s="30" t="s">
        <v>29</v>
      </c>
      <c r="J29" s="30" t="s">
        <v>8</v>
      </c>
    </row>
    <row r="30" spans="1:12" ht="20.25" thickBot="1" x14ac:dyDescent="0.35">
      <c r="A30" s="40" t="s">
        <v>1</v>
      </c>
      <c r="B30" s="36"/>
      <c r="C30" s="31"/>
      <c r="D30" s="46"/>
      <c r="E30" s="32">
        <f>(C29)/20</f>
        <v>31.2</v>
      </c>
      <c r="F30" s="33">
        <f>E30*D30*B30</f>
        <v>0</v>
      </c>
      <c r="H30" s="30" t="s">
        <v>21</v>
      </c>
      <c r="I30" s="30" t="s">
        <v>30</v>
      </c>
      <c r="J30" s="30" t="s">
        <v>31</v>
      </c>
    </row>
    <row r="31" spans="1:12" ht="20.25" thickBot="1" x14ac:dyDescent="0.35">
      <c r="A31" s="61" t="s">
        <v>2</v>
      </c>
      <c r="B31" s="62"/>
      <c r="C31" s="7"/>
      <c r="D31" s="7"/>
      <c r="E31" s="7"/>
      <c r="F31" s="22">
        <f>SUM(F28:F30)</f>
        <v>0</v>
      </c>
      <c r="H31" s="30" t="s">
        <v>22</v>
      </c>
      <c r="I31" s="30" t="s">
        <v>32</v>
      </c>
      <c r="J31" s="30" t="s">
        <v>23</v>
      </c>
    </row>
    <row r="32" spans="1:12" x14ac:dyDescent="0.3">
      <c r="A32" s="1" t="s">
        <v>50</v>
      </c>
      <c r="H32" s="30" t="s">
        <v>22</v>
      </c>
      <c r="I32" s="30" t="s">
        <v>33</v>
      </c>
      <c r="J32" s="30" t="s">
        <v>34</v>
      </c>
    </row>
    <row r="33" spans="1:12" x14ac:dyDescent="0.3">
      <c r="H33" s="30" t="s">
        <v>26</v>
      </c>
      <c r="I33" s="30" t="s">
        <v>9</v>
      </c>
      <c r="J33" s="30" t="s">
        <v>10</v>
      </c>
    </row>
    <row r="34" spans="1:12" ht="20.25" thickBot="1" x14ac:dyDescent="0.35">
      <c r="H34" s="30" t="s">
        <v>26</v>
      </c>
      <c r="I34" s="30" t="s">
        <v>36</v>
      </c>
      <c r="J34" s="30" t="s">
        <v>35</v>
      </c>
    </row>
    <row r="35" spans="1:12" ht="39.75" thickBot="1" x14ac:dyDescent="0.35">
      <c r="A35" s="37" t="s">
        <v>42</v>
      </c>
      <c r="B35" s="17" t="s">
        <v>5</v>
      </c>
      <c r="C35" s="9"/>
      <c r="E35" s="3"/>
      <c r="F35" s="3"/>
      <c r="G35" s="3"/>
      <c r="H35" s="3"/>
      <c r="L35" s="3"/>
    </row>
    <row r="36" spans="1:12" ht="39.75" thickBot="1" x14ac:dyDescent="0.35">
      <c r="A36" s="60" t="s">
        <v>61</v>
      </c>
      <c r="B36" s="56"/>
      <c r="C36" s="54"/>
      <c r="E36" s="3"/>
      <c r="F36" s="3"/>
      <c r="G36" s="3"/>
      <c r="H36" s="3"/>
      <c r="I36" s="3"/>
      <c r="J36" s="3"/>
      <c r="K36" s="3"/>
      <c r="L36" s="3"/>
    </row>
    <row r="37" spans="1:12" x14ac:dyDescent="0.3">
      <c r="A37" s="57" t="s">
        <v>59</v>
      </c>
      <c r="B37" s="54"/>
      <c r="C37" s="54"/>
      <c r="E37" s="3"/>
      <c r="F37" s="3"/>
      <c r="G37" s="3"/>
      <c r="H37" s="3"/>
      <c r="I37" s="3"/>
      <c r="J37" s="3"/>
      <c r="K37" s="3"/>
      <c r="L37" s="3"/>
    </row>
    <row r="40" spans="1:12" ht="19.5" customHeight="1" x14ac:dyDescent="0.3">
      <c r="A40" s="11" t="s">
        <v>44</v>
      </c>
      <c r="B40" s="10"/>
      <c r="C40" s="10"/>
      <c r="D40" s="4"/>
    </row>
    <row r="41" spans="1:12" ht="20.25" thickBot="1" x14ac:dyDescent="0.35">
      <c r="A41" s="4"/>
      <c r="B41" s="5"/>
      <c r="C41" s="4"/>
      <c r="D41" s="4"/>
      <c r="H41" s="4" t="s">
        <v>11</v>
      </c>
      <c r="I41" s="3"/>
      <c r="J41" s="3"/>
    </row>
    <row r="42" spans="1:12" ht="39.75" thickBot="1" x14ac:dyDescent="0.35">
      <c r="A42" s="37" t="s">
        <v>0</v>
      </c>
      <c r="B42" s="17" t="s">
        <v>5</v>
      </c>
      <c r="C42" s="18" t="s">
        <v>6</v>
      </c>
      <c r="D42" s="19" t="s">
        <v>7</v>
      </c>
      <c r="E42" s="20" t="s">
        <v>4</v>
      </c>
      <c r="F42" s="21" t="s">
        <v>3</v>
      </c>
      <c r="G42" s="5"/>
      <c r="H42" s="28" t="s">
        <v>17</v>
      </c>
      <c r="I42" s="28" t="s">
        <v>24</v>
      </c>
      <c r="J42" s="29" t="s">
        <v>25</v>
      </c>
    </row>
    <row r="43" spans="1:12" x14ac:dyDescent="0.3">
      <c r="A43" s="39" t="s">
        <v>68</v>
      </c>
      <c r="B43" s="34"/>
      <c r="C43" s="23">
        <v>1401</v>
      </c>
      <c r="D43" s="12"/>
      <c r="E43" s="13"/>
      <c r="F43" s="15">
        <f>B43*C43</f>
        <v>0</v>
      </c>
      <c r="H43" s="30" t="s">
        <v>18</v>
      </c>
      <c r="I43" s="30" t="s">
        <v>19</v>
      </c>
      <c r="J43" s="30" t="s">
        <v>20</v>
      </c>
    </row>
    <row r="44" spans="1:12" x14ac:dyDescent="0.3">
      <c r="A44" s="39" t="s">
        <v>69</v>
      </c>
      <c r="B44" s="35"/>
      <c r="C44" s="42">
        <v>2036</v>
      </c>
      <c r="D44" s="6"/>
      <c r="E44" s="14"/>
      <c r="F44" s="16">
        <f t="shared" ref="F44:F46" si="2">B44*C44</f>
        <v>0</v>
      </c>
      <c r="H44" s="30" t="s">
        <v>18</v>
      </c>
      <c r="I44" s="30" t="s">
        <v>27</v>
      </c>
      <c r="J44" s="30" t="s">
        <v>28</v>
      </c>
    </row>
    <row r="45" spans="1:12" x14ac:dyDescent="0.3">
      <c r="A45" s="39" t="s">
        <v>70</v>
      </c>
      <c r="B45" s="35"/>
      <c r="C45" s="41">
        <v>145</v>
      </c>
      <c r="D45" s="6"/>
      <c r="E45" s="14"/>
      <c r="F45" s="16">
        <f t="shared" si="2"/>
        <v>0</v>
      </c>
      <c r="H45" s="30" t="s">
        <v>21</v>
      </c>
      <c r="I45" s="30" t="s">
        <v>29</v>
      </c>
      <c r="J45" s="30" t="s">
        <v>8</v>
      </c>
    </row>
    <row r="46" spans="1:12" x14ac:dyDescent="0.3">
      <c r="A46" s="39" t="s">
        <v>71</v>
      </c>
      <c r="B46" s="35"/>
      <c r="C46" s="42">
        <v>24</v>
      </c>
      <c r="D46" s="6"/>
      <c r="E46" s="14"/>
      <c r="F46" s="16">
        <f t="shared" si="2"/>
        <v>0</v>
      </c>
      <c r="H46" s="30" t="s">
        <v>21</v>
      </c>
      <c r="I46" s="30" t="s">
        <v>30</v>
      </c>
      <c r="J46" s="30" t="s">
        <v>31</v>
      </c>
    </row>
    <row r="47" spans="1:12" x14ac:dyDescent="0.3">
      <c r="A47" s="39" t="s">
        <v>47</v>
      </c>
      <c r="B47" s="35"/>
      <c r="C47" s="41">
        <v>1401</v>
      </c>
      <c r="D47" s="6"/>
      <c r="E47" s="14"/>
      <c r="F47" s="16">
        <f t="shared" ref="F47:F50" si="3">B47*C47</f>
        <v>0</v>
      </c>
      <c r="H47" s="30" t="s">
        <v>22</v>
      </c>
      <c r="I47" s="30" t="s">
        <v>32</v>
      </c>
      <c r="J47" s="30" t="s">
        <v>23</v>
      </c>
    </row>
    <row r="48" spans="1:12" x14ac:dyDescent="0.3">
      <c r="A48" s="39" t="s">
        <v>16</v>
      </c>
      <c r="B48" s="35"/>
      <c r="C48" s="42">
        <v>2036</v>
      </c>
      <c r="D48" s="6"/>
      <c r="E48" s="14"/>
      <c r="F48" s="16">
        <f t="shared" si="3"/>
        <v>0</v>
      </c>
      <c r="H48" s="30" t="s">
        <v>22</v>
      </c>
      <c r="I48" s="30" t="s">
        <v>33</v>
      </c>
      <c r="J48" s="30" t="s">
        <v>34</v>
      </c>
    </row>
    <row r="49" spans="1:12" x14ac:dyDescent="0.3">
      <c r="A49" s="39" t="s">
        <v>48</v>
      </c>
      <c r="B49" s="35"/>
      <c r="C49" s="41">
        <v>145</v>
      </c>
      <c r="D49" s="6"/>
      <c r="E49" s="14"/>
      <c r="F49" s="16">
        <f t="shared" si="3"/>
        <v>0</v>
      </c>
      <c r="H49" s="30" t="s">
        <v>26</v>
      </c>
      <c r="I49" s="30" t="s">
        <v>9</v>
      </c>
      <c r="J49" s="30" t="s">
        <v>10</v>
      </c>
    </row>
    <row r="50" spans="1:12" x14ac:dyDescent="0.3">
      <c r="A50" s="39" t="s">
        <v>49</v>
      </c>
      <c r="B50" s="35"/>
      <c r="C50" s="24">
        <v>24</v>
      </c>
      <c r="D50" s="6"/>
      <c r="E50" s="14"/>
      <c r="F50" s="16">
        <f t="shared" si="3"/>
        <v>0</v>
      </c>
      <c r="H50" s="30" t="s">
        <v>26</v>
      </c>
      <c r="I50" s="30" t="s">
        <v>36</v>
      </c>
      <c r="J50" s="30" t="s">
        <v>35</v>
      </c>
    </row>
    <row r="51" spans="1:12" ht="20.25" thickBot="1" x14ac:dyDescent="0.35">
      <c r="A51" s="39" t="s">
        <v>1</v>
      </c>
      <c r="B51" s="36"/>
      <c r="C51" s="31"/>
      <c r="D51" s="46"/>
      <c r="E51" s="32">
        <f>(C43+C44+C45+C46)/20</f>
        <v>180.3</v>
      </c>
      <c r="F51" s="33">
        <f>E51*D51*B51</f>
        <v>0</v>
      </c>
      <c r="J51"/>
    </row>
    <row r="52" spans="1:12" ht="20.25" thickBot="1" x14ac:dyDescent="0.35">
      <c r="A52" s="61" t="s">
        <v>2</v>
      </c>
      <c r="B52" s="62"/>
      <c r="C52" s="7"/>
      <c r="D52" s="7"/>
      <c r="E52" s="7"/>
      <c r="F52" s="22">
        <f>SUM(F43:F51)</f>
        <v>0</v>
      </c>
    </row>
    <row r="53" spans="1:12" x14ac:dyDescent="0.3">
      <c r="A53" s="1" t="s">
        <v>50</v>
      </c>
    </row>
    <row r="54" spans="1:12" ht="20.25" thickBot="1" x14ac:dyDescent="0.35"/>
    <row r="55" spans="1:12" ht="39.75" thickBot="1" x14ac:dyDescent="0.35">
      <c r="A55" s="37" t="s">
        <v>42</v>
      </c>
      <c r="B55" s="17" t="s">
        <v>5</v>
      </c>
      <c r="C55" s="9"/>
      <c r="E55" s="3"/>
      <c r="F55" s="3"/>
      <c r="G55" s="3"/>
      <c r="H55" s="3"/>
      <c r="L55" s="3"/>
    </row>
    <row r="56" spans="1:12" ht="39.75" thickBot="1" x14ac:dyDescent="0.35">
      <c r="A56" s="52" t="s">
        <v>62</v>
      </c>
      <c r="B56" s="53"/>
      <c r="C56" s="54"/>
      <c r="E56" s="3"/>
      <c r="F56" s="3"/>
      <c r="G56" s="3"/>
      <c r="H56" s="3"/>
      <c r="I56" s="3"/>
      <c r="J56" s="3"/>
      <c r="K56" s="3"/>
      <c r="L56" s="3"/>
    </row>
    <row r="57" spans="1:12" ht="39.75" thickBot="1" x14ac:dyDescent="0.35">
      <c r="A57" s="52" t="s">
        <v>58</v>
      </c>
      <c r="B57" s="58"/>
      <c r="C57" s="54"/>
      <c r="E57" s="3"/>
      <c r="F57" s="3"/>
      <c r="G57" s="3"/>
      <c r="H57" s="3"/>
      <c r="I57" s="3"/>
      <c r="J57" s="3"/>
      <c r="K57" s="3"/>
      <c r="L57" s="3"/>
    </row>
    <row r="58" spans="1:12" ht="39.75" thickBot="1" x14ac:dyDescent="0.35">
      <c r="A58" s="59" t="s">
        <v>63</v>
      </c>
      <c r="B58" s="58"/>
      <c r="C58" s="54"/>
      <c r="E58" s="3"/>
      <c r="F58" s="3"/>
      <c r="G58" s="3"/>
      <c r="H58" s="3"/>
      <c r="I58" s="3"/>
      <c r="J58" s="3"/>
      <c r="K58" s="3"/>
      <c r="L58" s="3"/>
    </row>
    <row r="59" spans="1:12" ht="39.75" thickBot="1" x14ac:dyDescent="0.35">
      <c r="A59" s="55" t="s">
        <v>64</v>
      </c>
      <c r="B59" s="56"/>
      <c r="C59" s="54"/>
      <c r="E59" s="3"/>
      <c r="F59" s="3"/>
      <c r="G59" s="3"/>
      <c r="H59" s="3"/>
      <c r="I59" s="3"/>
      <c r="J59" s="3"/>
      <c r="K59" s="3"/>
      <c r="L59" s="3"/>
    </row>
    <row r="60" spans="1:12" x14ac:dyDescent="0.3">
      <c r="A60" s="57" t="s">
        <v>59</v>
      </c>
      <c r="B60" s="54"/>
      <c r="C60" s="54"/>
      <c r="E60" s="3"/>
      <c r="F60" s="3"/>
      <c r="G60" s="3"/>
      <c r="H60" s="3"/>
      <c r="I60" s="3"/>
      <c r="J60" s="3"/>
      <c r="K60" s="3"/>
      <c r="L60" s="3"/>
    </row>
  </sheetData>
  <mergeCells count="5">
    <mergeCell ref="A52:B52"/>
    <mergeCell ref="A16:B16"/>
    <mergeCell ref="A31:B31"/>
    <mergeCell ref="A4:G4"/>
    <mergeCell ref="A5:G5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6" workbookViewId="0">
      <selection activeCell="I14" sqref="I14"/>
    </sheetView>
  </sheetViews>
  <sheetFormatPr defaultRowHeight="15" x14ac:dyDescent="0.25"/>
  <cols>
    <col min="1" max="1" width="5" bestFit="1" customWidth="1"/>
    <col min="2" max="2" width="25.28515625" bestFit="1" customWidth="1"/>
  </cols>
  <sheetData>
    <row r="1" spans="1:6" ht="31.5" thickTop="1" thickBot="1" x14ac:dyDescent="0.3">
      <c r="A1" s="47"/>
      <c r="B1" s="48" t="s">
        <v>53</v>
      </c>
      <c r="C1" s="49" t="s">
        <v>18</v>
      </c>
      <c r="D1" s="49" t="s">
        <v>21</v>
      </c>
      <c r="E1" s="49" t="s">
        <v>26</v>
      </c>
      <c r="F1" s="49" t="s">
        <v>22</v>
      </c>
    </row>
    <row r="2" spans="1:6" ht="16.5" thickTop="1" thickBot="1" x14ac:dyDescent="0.3">
      <c r="A2" s="65" t="s">
        <v>54</v>
      </c>
      <c r="B2" s="50" t="s">
        <v>37</v>
      </c>
      <c r="C2" s="51">
        <v>240</v>
      </c>
      <c r="D2" s="51">
        <v>87</v>
      </c>
      <c r="E2" s="51">
        <v>72</v>
      </c>
      <c r="F2" s="51">
        <v>28</v>
      </c>
    </row>
    <row r="3" spans="1:6" ht="15.75" thickBot="1" x14ac:dyDescent="0.3">
      <c r="A3" s="66"/>
      <c r="B3" s="50" t="s">
        <v>14</v>
      </c>
      <c r="C3" s="51">
        <v>54</v>
      </c>
      <c r="D3" s="51">
        <v>189</v>
      </c>
      <c r="E3" s="51">
        <v>209</v>
      </c>
      <c r="F3" s="51">
        <v>204</v>
      </c>
    </row>
    <row r="4" spans="1:6" ht="15.75" thickBot="1" x14ac:dyDescent="0.3">
      <c r="A4" s="66"/>
      <c r="B4" s="50" t="s">
        <v>45</v>
      </c>
      <c r="C4" s="51">
        <v>14</v>
      </c>
      <c r="D4" s="51">
        <v>15</v>
      </c>
      <c r="E4" s="51">
        <v>6</v>
      </c>
      <c r="F4" s="51">
        <v>6</v>
      </c>
    </row>
    <row r="5" spans="1:6" ht="15.75" thickBot="1" x14ac:dyDescent="0.3">
      <c r="A5" s="66"/>
      <c r="B5" s="50" t="s">
        <v>46</v>
      </c>
      <c r="C5" s="51">
        <v>5</v>
      </c>
      <c r="D5" s="51">
        <v>1</v>
      </c>
      <c r="E5" s="51">
        <v>0</v>
      </c>
      <c r="F5" s="51">
        <v>12</v>
      </c>
    </row>
    <row r="6" spans="1:6" ht="15.75" thickBot="1" x14ac:dyDescent="0.3">
      <c r="A6" s="66"/>
      <c r="B6" s="50" t="s">
        <v>47</v>
      </c>
      <c r="C6" s="51">
        <v>240</v>
      </c>
      <c r="D6" s="51">
        <v>87</v>
      </c>
      <c r="E6" s="51">
        <v>72</v>
      </c>
      <c r="F6" s="51">
        <v>28</v>
      </c>
    </row>
    <row r="7" spans="1:6" ht="15.75" thickBot="1" x14ac:dyDescent="0.3">
      <c r="A7" s="66"/>
      <c r="B7" s="50" t="s">
        <v>16</v>
      </c>
      <c r="C7" s="51">
        <v>54</v>
      </c>
      <c r="D7" s="51">
        <v>189</v>
      </c>
      <c r="E7" s="51">
        <v>209</v>
      </c>
      <c r="F7" s="51">
        <v>204</v>
      </c>
    </row>
    <row r="8" spans="1:6" ht="15.75" thickBot="1" x14ac:dyDescent="0.3">
      <c r="A8" s="66"/>
      <c r="B8" s="50" t="s">
        <v>48</v>
      </c>
      <c r="C8" s="51">
        <v>14</v>
      </c>
      <c r="D8" s="51">
        <v>15</v>
      </c>
      <c r="E8" s="51">
        <v>6</v>
      </c>
      <c r="F8" s="51">
        <v>6</v>
      </c>
    </row>
    <row r="9" spans="1:6" ht="15.75" thickBot="1" x14ac:dyDescent="0.3">
      <c r="A9" s="67"/>
      <c r="B9" s="50" t="s">
        <v>49</v>
      </c>
      <c r="C9" s="51">
        <v>5</v>
      </c>
      <c r="D9" s="51">
        <v>1</v>
      </c>
      <c r="E9" s="51">
        <v>0</v>
      </c>
      <c r="F9" s="51">
        <v>12</v>
      </c>
    </row>
    <row r="10" spans="1:6" ht="16.5" thickTop="1" thickBot="1" x14ac:dyDescent="0.3">
      <c r="A10" s="65" t="s">
        <v>55</v>
      </c>
      <c r="B10" s="50" t="s">
        <v>37</v>
      </c>
      <c r="C10" s="51">
        <v>183</v>
      </c>
      <c r="D10" s="51">
        <v>121</v>
      </c>
      <c r="E10" s="51">
        <v>105</v>
      </c>
      <c r="F10" s="51">
        <v>44</v>
      </c>
    </row>
    <row r="11" spans="1:6" ht="15.75" thickBot="1" x14ac:dyDescent="0.3">
      <c r="A11" s="66"/>
      <c r="B11" s="50" t="s">
        <v>14</v>
      </c>
      <c r="C11" s="51">
        <v>77</v>
      </c>
      <c r="D11" s="51">
        <v>103</v>
      </c>
      <c r="E11" s="51">
        <v>266</v>
      </c>
      <c r="F11" s="51">
        <v>226</v>
      </c>
    </row>
    <row r="12" spans="1:6" ht="15.75" thickBot="1" x14ac:dyDescent="0.3">
      <c r="A12" s="66"/>
      <c r="B12" s="50" t="s">
        <v>45</v>
      </c>
      <c r="C12" s="51">
        <v>15</v>
      </c>
      <c r="D12" s="51">
        <v>17</v>
      </c>
      <c r="E12" s="51">
        <v>8</v>
      </c>
      <c r="F12" s="51">
        <v>12</v>
      </c>
    </row>
    <row r="13" spans="1:6" ht="15.75" thickBot="1" x14ac:dyDescent="0.3">
      <c r="A13" s="66"/>
      <c r="B13" s="50" t="s">
        <v>46</v>
      </c>
      <c r="C13" s="51">
        <v>1</v>
      </c>
      <c r="D13" s="51">
        <v>2</v>
      </c>
      <c r="E13" s="51">
        <v>0</v>
      </c>
      <c r="F13" s="51">
        <v>2</v>
      </c>
    </row>
    <row r="14" spans="1:6" ht="15.75" thickBot="1" x14ac:dyDescent="0.3">
      <c r="A14" s="66"/>
      <c r="B14" s="50" t="s">
        <v>47</v>
      </c>
      <c r="C14" s="51">
        <v>183</v>
      </c>
      <c r="D14" s="51">
        <v>121</v>
      </c>
      <c r="E14" s="51">
        <v>105</v>
      </c>
      <c r="F14" s="51">
        <v>44</v>
      </c>
    </row>
    <row r="15" spans="1:6" ht="15.75" thickBot="1" x14ac:dyDescent="0.3">
      <c r="A15" s="66"/>
      <c r="B15" s="50" t="s">
        <v>16</v>
      </c>
      <c r="C15" s="51">
        <v>77</v>
      </c>
      <c r="D15" s="51">
        <v>103</v>
      </c>
      <c r="E15" s="51">
        <v>266</v>
      </c>
      <c r="F15" s="51">
        <v>226</v>
      </c>
    </row>
    <row r="16" spans="1:6" ht="15.75" thickBot="1" x14ac:dyDescent="0.3">
      <c r="A16" s="66"/>
      <c r="B16" s="50" t="s">
        <v>48</v>
      </c>
      <c r="C16" s="51">
        <v>15</v>
      </c>
      <c r="D16" s="51">
        <v>17</v>
      </c>
      <c r="E16" s="51">
        <v>8</v>
      </c>
      <c r="F16" s="51">
        <v>12</v>
      </c>
    </row>
    <row r="17" spans="1:6" ht="15.75" thickBot="1" x14ac:dyDescent="0.3">
      <c r="A17" s="67"/>
      <c r="B17" s="50" t="s">
        <v>49</v>
      </c>
      <c r="C17" s="51">
        <v>1</v>
      </c>
      <c r="D17" s="51">
        <v>2</v>
      </c>
      <c r="E17" s="51">
        <v>0</v>
      </c>
      <c r="F17" s="51">
        <v>2</v>
      </c>
    </row>
    <row r="18" spans="1:6" ht="16.5" thickTop="1" thickBot="1" x14ac:dyDescent="0.3">
      <c r="A18" s="65" t="s">
        <v>56</v>
      </c>
      <c r="B18" s="50" t="s">
        <v>37</v>
      </c>
      <c r="C18" s="51">
        <v>252</v>
      </c>
      <c r="D18" s="51">
        <v>125</v>
      </c>
      <c r="E18" s="51">
        <v>67</v>
      </c>
      <c r="F18" s="51">
        <v>77</v>
      </c>
    </row>
    <row r="19" spans="1:6" ht="15.75" thickBot="1" x14ac:dyDescent="0.3">
      <c r="A19" s="66"/>
      <c r="B19" s="50" t="s">
        <v>14</v>
      </c>
      <c r="C19" s="51">
        <v>118</v>
      </c>
      <c r="D19" s="51">
        <v>89</v>
      </c>
      <c r="E19" s="51">
        <v>224</v>
      </c>
      <c r="F19" s="51">
        <v>277</v>
      </c>
    </row>
    <row r="20" spans="1:6" ht="15.75" thickBot="1" x14ac:dyDescent="0.3">
      <c r="A20" s="66"/>
      <c r="B20" s="50" t="s">
        <v>45</v>
      </c>
      <c r="C20" s="51">
        <v>11</v>
      </c>
      <c r="D20" s="51">
        <v>11</v>
      </c>
      <c r="E20" s="51">
        <v>10</v>
      </c>
      <c r="F20" s="51">
        <v>20</v>
      </c>
    </row>
    <row r="21" spans="1:6" ht="15.75" thickBot="1" x14ac:dyDescent="0.3">
      <c r="A21" s="66"/>
      <c r="B21" s="50" t="s">
        <v>46</v>
      </c>
      <c r="C21" s="51">
        <v>0</v>
      </c>
      <c r="D21" s="51">
        <v>0</v>
      </c>
      <c r="E21" s="51">
        <v>1</v>
      </c>
      <c r="F21" s="51">
        <v>0</v>
      </c>
    </row>
    <row r="22" spans="1:6" ht="15.75" thickBot="1" x14ac:dyDescent="0.3">
      <c r="A22" s="66"/>
      <c r="B22" s="50" t="s">
        <v>47</v>
      </c>
      <c r="C22" s="51">
        <v>252</v>
      </c>
      <c r="D22" s="51">
        <v>125</v>
      </c>
      <c r="E22" s="51">
        <v>67</v>
      </c>
      <c r="F22" s="51">
        <v>77</v>
      </c>
    </row>
    <row r="23" spans="1:6" ht="15.75" thickBot="1" x14ac:dyDescent="0.3">
      <c r="A23" s="66"/>
      <c r="B23" s="50" t="s">
        <v>16</v>
      </c>
      <c r="C23" s="51">
        <v>118</v>
      </c>
      <c r="D23" s="51">
        <v>89</v>
      </c>
      <c r="E23" s="51">
        <v>224</v>
      </c>
      <c r="F23" s="51">
        <v>277</v>
      </c>
    </row>
    <row r="24" spans="1:6" ht="15.75" thickBot="1" x14ac:dyDescent="0.3">
      <c r="A24" s="66"/>
      <c r="B24" s="50" t="s">
        <v>48</v>
      </c>
      <c r="C24" s="51">
        <v>11</v>
      </c>
      <c r="D24" s="51">
        <v>11</v>
      </c>
      <c r="E24" s="51">
        <v>10</v>
      </c>
      <c r="F24" s="51">
        <v>20</v>
      </c>
    </row>
    <row r="25" spans="1:6" ht="15.75" thickBot="1" x14ac:dyDescent="0.3">
      <c r="A25" s="67"/>
      <c r="B25" s="50" t="s">
        <v>49</v>
      </c>
      <c r="C25" s="51">
        <v>0</v>
      </c>
      <c r="D25" s="51">
        <v>0</v>
      </c>
      <c r="E25" s="51">
        <v>1</v>
      </c>
      <c r="F25" s="51">
        <v>0</v>
      </c>
    </row>
    <row r="26" spans="1:6" ht="15.75" thickTop="1" x14ac:dyDescent="0.25"/>
    <row r="27" spans="1:6" x14ac:dyDescent="0.25">
      <c r="C27">
        <f t="shared" ref="C27:F30" si="0">C2+C10+C18</f>
        <v>675</v>
      </c>
      <c r="D27">
        <f t="shared" si="0"/>
        <v>333</v>
      </c>
      <c r="E27">
        <f t="shared" si="0"/>
        <v>244</v>
      </c>
      <c r="F27">
        <f t="shared" si="0"/>
        <v>149</v>
      </c>
    </row>
    <row r="28" spans="1:6" x14ac:dyDescent="0.25">
      <c r="C28">
        <f t="shared" si="0"/>
        <v>249</v>
      </c>
      <c r="D28">
        <f t="shared" si="0"/>
        <v>381</v>
      </c>
      <c r="E28">
        <f t="shared" si="0"/>
        <v>699</v>
      </c>
      <c r="F28">
        <f t="shared" si="0"/>
        <v>707</v>
      </c>
    </row>
    <row r="29" spans="1:6" x14ac:dyDescent="0.25">
      <c r="C29">
        <f t="shared" si="0"/>
        <v>40</v>
      </c>
      <c r="D29">
        <f t="shared" si="0"/>
        <v>43</v>
      </c>
      <c r="E29">
        <f t="shared" si="0"/>
        <v>24</v>
      </c>
      <c r="F29">
        <f t="shared" si="0"/>
        <v>38</v>
      </c>
    </row>
    <row r="30" spans="1:6" x14ac:dyDescent="0.25">
      <c r="C30">
        <f t="shared" si="0"/>
        <v>6</v>
      </c>
      <c r="D30">
        <f t="shared" si="0"/>
        <v>3</v>
      </c>
      <c r="E30">
        <f t="shared" si="0"/>
        <v>1</v>
      </c>
      <c r="F30">
        <f t="shared" si="0"/>
        <v>14</v>
      </c>
    </row>
  </sheetData>
  <mergeCells count="3">
    <mergeCell ref="A2:A9"/>
    <mergeCell ref="A10:A17"/>
    <mergeCell ref="A18:A25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cp:lastPrinted>2015-06-05T07:22:45Z</cp:lastPrinted>
  <dcterms:created xsi:type="dcterms:W3CDTF">2015-01-04T17:18:23Z</dcterms:created>
  <dcterms:modified xsi:type="dcterms:W3CDTF">2015-07-03T07:55:58Z</dcterms:modified>
</cp:coreProperties>
</file>